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E:\DOCTOS-SEPT-23\MATERIAS-AGOSTO-2023\"/>
    </mc:Choice>
  </mc:AlternateContent>
  <bookViews>
    <workbookView xWindow="-120" yWindow="-120" windowWidth="20730" windowHeight="11160" firstSheet="2" activeTab="4"/>
  </bookViews>
  <sheets>
    <sheet name="ADMON DE OPE-II-" sheetId="3" r:id="rId1"/>
    <sheet name="ERGONOMIA-A" sheetId="1" r:id="rId2"/>
    <sheet name="ERGONOMIA-B" sheetId="8" r:id="rId3"/>
    <sheet name="INVESTIGACION DE OPERACIONES-A" sheetId="4" r:id="rId4"/>
    <sheet name="INVESTIGACION DE OPERACIONES-B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 l="1"/>
  <c r="P56" i="8"/>
  <c r="O56" i="8"/>
  <c r="N56" i="8"/>
  <c r="M56" i="8"/>
  <c r="L56" i="8"/>
  <c r="K56" i="8"/>
  <c r="J56" i="8"/>
  <c r="P55" i="8"/>
  <c r="P58" i="8" s="1"/>
  <c r="O55" i="8"/>
  <c r="N55" i="8"/>
  <c r="M55" i="8"/>
  <c r="M58" i="8" s="1"/>
  <c r="L55" i="8"/>
  <c r="L58" i="8" s="1"/>
  <c r="K55" i="8"/>
  <c r="J55" i="8"/>
  <c r="P54" i="8"/>
  <c r="P57" i="8" s="1"/>
  <c r="O54" i="8"/>
  <c r="O57" i="8" s="1"/>
  <c r="N54" i="8"/>
  <c r="M54" i="8"/>
  <c r="M57" i="8" s="1"/>
  <c r="L54" i="8"/>
  <c r="L57" i="8" s="1"/>
  <c r="K54" i="8"/>
  <c r="K57" i="8" s="1"/>
  <c r="J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9" i="8"/>
  <c r="K58" i="8" l="1"/>
  <c r="O58" i="8"/>
  <c r="J58" i="8"/>
  <c r="N58" i="8"/>
  <c r="N57" i="8"/>
  <c r="Q56" i="8"/>
  <c r="J57" i="8"/>
  <c r="Q55" i="8"/>
  <c r="Q58" i="8" s="1"/>
  <c r="Q54" i="8"/>
  <c r="Q57" i="8" l="1"/>
  <c r="Q10" i="1"/>
  <c r="Q11" i="1"/>
  <c r="Q12" i="1"/>
  <c r="Q13" i="1"/>
  <c r="Q14" i="1"/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9" i="5"/>
  <c r="Q9" i="1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9" i="4"/>
  <c r="Q10" i="3"/>
  <c r="Q11" i="3"/>
  <c r="Q12" i="3"/>
  <c r="Q13" i="3"/>
  <c r="Q14" i="3"/>
  <c r="Q15" i="3"/>
  <c r="Q16" i="3"/>
  <c r="Q17" i="3"/>
  <c r="Q9" i="3"/>
  <c r="P43" i="5" l="1"/>
  <c r="O43" i="5"/>
  <c r="N43" i="5"/>
  <c r="M43" i="5"/>
  <c r="L43" i="5"/>
  <c r="K43" i="5"/>
  <c r="J43" i="5"/>
  <c r="P42" i="5"/>
  <c r="O42" i="5"/>
  <c r="N42" i="5"/>
  <c r="M42" i="5"/>
  <c r="L42" i="5"/>
  <c r="K42" i="5"/>
  <c r="J42" i="5"/>
  <c r="P41" i="5"/>
  <c r="O41" i="5"/>
  <c r="N41" i="5"/>
  <c r="M41" i="5"/>
  <c r="L41" i="5"/>
  <c r="K41" i="5"/>
  <c r="J41" i="5"/>
  <c r="Q40" i="5"/>
  <c r="Q3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P45" i="4"/>
  <c r="O45" i="4"/>
  <c r="N45" i="4"/>
  <c r="M45" i="4"/>
  <c r="L45" i="4"/>
  <c r="K45" i="4"/>
  <c r="J45" i="4"/>
  <c r="P44" i="4"/>
  <c r="O44" i="4"/>
  <c r="N44" i="4"/>
  <c r="M44" i="4"/>
  <c r="L44" i="4"/>
  <c r="K44" i="4"/>
  <c r="J44" i="4"/>
  <c r="P43" i="4"/>
  <c r="O43" i="4"/>
  <c r="N43" i="4"/>
  <c r="M43" i="4"/>
  <c r="L43" i="4"/>
  <c r="K43" i="4"/>
  <c r="J43" i="4"/>
  <c r="Q42" i="4"/>
  <c r="Q41" i="4"/>
  <c r="Q40" i="4"/>
  <c r="Q39" i="4"/>
  <c r="Q38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P26" i="3"/>
  <c r="O26" i="3"/>
  <c r="N26" i="3"/>
  <c r="M26" i="3"/>
  <c r="L26" i="3"/>
  <c r="K26" i="3"/>
  <c r="J26" i="3"/>
  <c r="P25" i="3"/>
  <c r="O25" i="3"/>
  <c r="N25" i="3"/>
  <c r="M25" i="3"/>
  <c r="L25" i="3"/>
  <c r="K25" i="3"/>
  <c r="J25" i="3"/>
  <c r="P24" i="3"/>
  <c r="O24" i="3"/>
  <c r="O27" i="3" s="1"/>
  <c r="N24" i="3"/>
  <c r="M24" i="3"/>
  <c r="L24" i="3"/>
  <c r="K24" i="3"/>
  <c r="J24" i="3"/>
  <c r="Q23" i="3"/>
  <c r="Q22" i="3"/>
  <c r="Q21" i="3"/>
  <c r="Q20" i="3"/>
  <c r="Q19" i="3"/>
  <c r="Q18" i="3"/>
  <c r="B10" i="3"/>
  <c r="B15" i="3" s="1"/>
  <c r="B16" i="3" s="1"/>
  <c r="B17" i="3" s="1"/>
  <c r="L28" i="3" l="1"/>
  <c r="P28" i="3"/>
  <c r="L27" i="3"/>
  <c r="P27" i="3"/>
  <c r="M47" i="4"/>
  <c r="K27" i="3"/>
  <c r="L45" i="5"/>
  <c r="L44" i="5"/>
  <c r="M45" i="5"/>
  <c r="M44" i="5"/>
  <c r="N45" i="5"/>
  <c r="J45" i="5"/>
  <c r="P47" i="4"/>
  <c r="K47" i="4"/>
  <c r="O47" i="4"/>
  <c r="K46" i="4"/>
  <c r="O46" i="4"/>
  <c r="L47" i="4"/>
  <c r="L46" i="4"/>
  <c r="P46" i="4"/>
  <c r="Q45" i="4"/>
  <c r="K28" i="3"/>
  <c r="O28" i="3"/>
  <c r="P45" i="5"/>
  <c r="P44" i="5"/>
  <c r="J27" i="3"/>
  <c r="N27" i="3"/>
  <c r="M28" i="3"/>
  <c r="M46" i="4"/>
  <c r="N47" i="4"/>
  <c r="J44" i="5"/>
  <c r="N44" i="5"/>
  <c r="K45" i="5"/>
  <c r="O45" i="5"/>
  <c r="Q26" i="3"/>
  <c r="M27" i="3"/>
  <c r="J28" i="3"/>
  <c r="N28" i="3"/>
  <c r="J46" i="4"/>
  <c r="N46" i="4"/>
  <c r="K44" i="5"/>
  <c r="O44" i="5"/>
  <c r="Q43" i="5"/>
  <c r="Q41" i="5"/>
  <c r="Q42" i="5"/>
  <c r="J47" i="4"/>
  <c r="Q43" i="4"/>
  <c r="Q44" i="4"/>
  <c r="Q47" i="4" s="1"/>
  <c r="Q24" i="3"/>
  <c r="Q25" i="3"/>
  <c r="K38" i="1"/>
  <c r="L38" i="1"/>
  <c r="M38" i="1"/>
  <c r="N38" i="1"/>
  <c r="O38" i="1"/>
  <c r="P38" i="1"/>
  <c r="J38" i="1"/>
  <c r="Q35" i="1"/>
  <c r="K37" i="1"/>
  <c r="L37" i="1"/>
  <c r="M37" i="1"/>
  <c r="N37" i="1"/>
  <c r="O37" i="1"/>
  <c r="P37" i="1"/>
  <c r="K36" i="1"/>
  <c r="L36" i="1"/>
  <c r="M36" i="1"/>
  <c r="N36" i="1"/>
  <c r="O36" i="1"/>
  <c r="P36" i="1"/>
  <c r="J37" i="1"/>
  <c r="J36" i="1"/>
  <c r="Q28" i="3" l="1"/>
  <c r="Q46" i="4"/>
  <c r="Q27" i="3"/>
  <c r="Q45" i="5"/>
  <c r="Q44" i="5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15" i="1"/>
  <c r="Q16" i="1"/>
  <c r="Q17" i="1"/>
  <c r="Q18" i="1"/>
  <c r="Q19" i="1"/>
  <c r="Q20" i="1"/>
  <c r="K40" i="1"/>
  <c r="L40" i="1"/>
  <c r="M40" i="1"/>
  <c r="N40" i="1"/>
  <c r="O40" i="1"/>
  <c r="P40" i="1"/>
  <c r="K39" i="1"/>
  <c r="L39" i="1"/>
  <c r="M39" i="1"/>
  <c r="N39" i="1"/>
  <c r="O39" i="1"/>
  <c r="P39" i="1"/>
  <c r="J40" i="1"/>
  <c r="J39" i="1"/>
  <c r="Q38" i="1" l="1"/>
  <c r="Q37" i="1"/>
  <c r="Q36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Q40" i="1" l="1"/>
  <c r="Q39" i="1"/>
</calcChain>
</file>

<file path=xl/sharedStrings.xml><?xml version="1.0" encoding="utf-8"?>
<sst xmlns="http://schemas.openxmlformats.org/spreadsheetml/2006/main" count="373" uniqueCount="261">
  <si>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</si>
  <si>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</si>
  <si>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</si>
  <si>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</si>
  <si>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</si>
  <si>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</si>
  <si>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</si>
  <si>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</si>
  <si>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</si>
  <si>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</si>
  <si>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</si>
  <si>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</si>
  <si>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</si>
  <si>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</si>
  <si>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</si>
  <si>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</si>
  <si>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</si>
  <si>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</si>
  <si>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</si>
  <si>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</si>
  <si>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</si>
  <si>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</si>
  <si>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</si>
  <si>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</si>
  <si>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ERGONOMIA</t>
  </si>
  <si>
    <t>BERNABE CONTRERAS CONTRERAS</t>
  </si>
  <si>
    <t>ADMINISTRACION DE OPERACIONES II</t>
  </si>
  <si>
    <t>601-B</t>
  </si>
  <si>
    <t>601-A</t>
  </si>
  <si>
    <t>Martinez Vazquez Victor Ubaldo</t>
  </si>
  <si>
    <t>404-A</t>
  </si>
  <si>
    <t xml:space="preserve">BERNABE CONTRERAS CONTRERAS </t>
  </si>
  <si>
    <t>501-A</t>
  </si>
  <si>
    <t>Cruz Tepach Itzel Maria</t>
  </si>
  <si>
    <t>211U0002</t>
  </si>
  <si>
    <t>Goxcon Sos Jose Angel</t>
  </si>
  <si>
    <t>211U0003</t>
  </si>
  <si>
    <t>Herrera Perez Carlos Alberto</t>
  </si>
  <si>
    <t>201U0028</t>
  </si>
  <si>
    <t>jauregui serrano Juliana</t>
  </si>
  <si>
    <t>Martinez Lopez Alessandra</t>
  </si>
  <si>
    <t>201U0034</t>
  </si>
  <si>
    <t>Martinez Solis Abdiel de Jesus</t>
  </si>
  <si>
    <t>201U0036</t>
  </si>
  <si>
    <t>201U0037</t>
  </si>
  <si>
    <t>Moto Torres Gerardo</t>
  </si>
  <si>
    <t>191U0053</t>
  </si>
  <si>
    <t>Patricipio Valdivia Jose Eduardo</t>
  </si>
  <si>
    <t>211U0006</t>
  </si>
  <si>
    <t>Antemate Arevalo Rafael de Jesus</t>
  </si>
  <si>
    <t>Antemate Velazco Lisbeth</t>
  </si>
  <si>
    <t>Campos Gabino Rodrigo</t>
  </si>
  <si>
    <t>Carvajal Baxin Rosa Yamileth</t>
  </si>
  <si>
    <t>Chapol Ponciano Rosa Isela</t>
  </si>
  <si>
    <t>Chigo Alfonso Damaris Azeneth</t>
  </si>
  <si>
    <t>Cruz Dominguez Irvin</t>
  </si>
  <si>
    <t>Cruz Marcial Liliana Arleth</t>
  </si>
  <si>
    <t>Herrrera Miros Karla Paola</t>
  </si>
  <si>
    <t>Jaramillo Catemaxca Arleth</t>
  </si>
  <si>
    <t>Llano Chipol Frida Sofia</t>
  </si>
  <si>
    <t>Lopez Cota Kathia Ninel</t>
  </si>
  <si>
    <t>Maya Seba Jorge</t>
  </si>
  <si>
    <t>Mendoza Martinez Josselin</t>
  </si>
  <si>
    <t>Montiel Xala Marjorie</t>
  </si>
  <si>
    <t>Montufa Lascares Milerna Guadalupe</t>
  </si>
  <si>
    <t>Ortiz Morales Alejandro</t>
  </si>
  <si>
    <t>Poxtan Rodtiguez Beker Natan</t>
  </si>
  <si>
    <t>Pucheta Pucheta Cesar Yeray</t>
  </si>
  <si>
    <t>Pucheta Velasco Elizabeth</t>
  </si>
  <si>
    <t>Rios Cadena Maria Jose</t>
  </si>
  <si>
    <t>Sanchez Martinez Ana Karen</t>
  </si>
  <si>
    <t>Toto Champala Idania Rubi</t>
  </si>
  <si>
    <t>Urieta Martinez Karina</t>
  </si>
  <si>
    <t xml:space="preserve">211U0599 </t>
  </si>
  <si>
    <t>211U0068</t>
  </si>
  <si>
    <t xml:space="preserve">211U0071 </t>
  </si>
  <si>
    <t xml:space="preserve">211U0073 </t>
  </si>
  <si>
    <t>211U0083</t>
  </si>
  <si>
    <t>211U0091</t>
  </si>
  <si>
    <t xml:space="preserve">211U0081 </t>
  </si>
  <si>
    <t>211U0660</t>
  </si>
  <si>
    <t xml:space="preserve">211U0075 </t>
  </si>
  <si>
    <t>201U0092</t>
  </si>
  <si>
    <t>211U0093</t>
  </si>
  <si>
    <t>211U0096</t>
  </si>
  <si>
    <t>211U0505</t>
  </si>
  <si>
    <t>211U0103</t>
  </si>
  <si>
    <t>211U0104</t>
  </si>
  <si>
    <t>211U0105</t>
  </si>
  <si>
    <t>211U0107</t>
  </si>
  <si>
    <t>211U0109</t>
  </si>
  <si>
    <t>211U0110</t>
  </si>
  <si>
    <t>211U0114</t>
  </si>
  <si>
    <t>211U0048</t>
  </si>
  <si>
    <t>211U0121</t>
  </si>
  <si>
    <t>211U0123</t>
  </si>
  <si>
    <t>SEPT-23-ENE-24</t>
  </si>
  <si>
    <t>AGUILAR GOMEZ GERMAN</t>
  </si>
  <si>
    <t>CAPORAL VALENTIN CESAR EDUARDO</t>
  </si>
  <si>
    <t>CHIGO MARTINEZ JORGE DAVID</t>
  </si>
  <si>
    <t>CHIGUIL PEREZ AURORA</t>
  </si>
  <si>
    <t>CRUZ JUAREZ ALONDRA JARED</t>
  </si>
  <si>
    <t>FIGUEROA GOMEZ MARIA FERNANDA</t>
  </si>
  <si>
    <t>GALINDO CATEMAXCA MAYBETH</t>
  </si>
  <si>
    <t>GOMEZ GOLPE JENIFER</t>
  </si>
  <si>
    <t>iSIDORO VAZQUEZ KEIDI ESTEFAi</t>
  </si>
  <si>
    <t>LINARES MIL FATIMA</t>
  </si>
  <si>
    <t>MARCE HIPOLITO JOSUE JORGE</t>
  </si>
  <si>
    <t>MENDOZA CHIGO JONATHAN DE JESUS</t>
  </si>
  <si>
    <t>MIL CASTILLO KARLA MELISSA</t>
  </si>
  <si>
    <t>MIXTEGA CAYETANO MONICA</t>
  </si>
  <si>
    <t>MORALES CHAGALA MIGUEL</t>
  </si>
  <si>
    <t>PAXTIAN BAXIN ANAHI</t>
  </si>
  <si>
    <t>RINCON PEDROZA OMAR YAEL</t>
  </si>
  <si>
    <t>RIVEROLL SANTOS PABLO</t>
  </si>
  <si>
    <t>SOTELO GRANDA GUMA JARETH</t>
  </si>
  <si>
    <t>TON LOPEZ AMERICA YAMILET</t>
  </si>
  <si>
    <t>TOTO POLITO ROSARIO DEL CARMEN</t>
  </si>
  <si>
    <t>VERGARA FERNANDEZ IRAD JAFETH</t>
  </si>
  <si>
    <t xml:space="preserve">211U0067 </t>
  </si>
  <si>
    <t xml:space="preserve">211U0072 </t>
  </si>
  <si>
    <t>211u0077</t>
  </si>
  <si>
    <t>211u0078</t>
  </si>
  <si>
    <t>211u0082</t>
  </si>
  <si>
    <t>211u0085</t>
  </si>
  <si>
    <t>211u0601</t>
  </si>
  <si>
    <t>211u0605</t>
  </si>
  <si>
    <t>221u0094</t>
  </si>
  <si>
    <t>211u0606</t>
  </si>
  <si>
    <t>211u0100</t>
  </si>
  <si>
    <t>211u0101</t>
  </si>
  <si>
    <t>211u0549</t>
  </si>
  <si>
    <t>211u0106</t>
  </si>
  <si>
    <t>211u0113</t>
  </si>
  <si>
    <t>211u0115</t>
  </si>
  <si>
    <t>211u0117</t>
  </si>
  <si>
    <t>211u0119</t>
  </si>
  <si>
    <t>211u0566</t>
  </si>
  <si>
    <t>211u0122</t>
  </si>
  <si>
    <t>211u0094</t>
  </si>
  <si>
    <t>211u0087</t>
  </si>
  <si>
    <t>AGUILERA ATAXCA JUAN JOSÉ</t>
  </si>
  <si>
    <t xml:space="preserve">221U0185 </t>
  </si>
  <si>
    <t>APARICIO SEBA URIA</t>
  </si>
  <si>
    <t xml:space="preserve">221U0187 </t>
  </si>
  <si>
    <t>BAXIN BAEZ YAJDIEL EMIR</t>
  </si>
  <si>
    <t xml:space="preserve">221U0190 </t>
  </si>
  <si>
    <t>CHIGO VÁSQUEZ RICARDO</t>
  </si>
  <si>
    <t>221U0198</t>
  </si>
  <si>
    <t>CONSTANTINO CARDENAS PABLO ANTONIO</t>
  </si>
  <si>
    <t>221U0200</t>
  </si>
  <si>
    <t>DIAZ SARIO JOSUE RICARDO</t>
  </si>
  <si>
    <t xml:space="preserve">221U0261 </t>
  </si>
  <si>
    <t>FERMÁN CAMPOS ANA VALERIA</t>
  </si>
  <si>
    <t>FERRER COTA ERICK</t>
  </si>
  <si>
    <t>GONZALEZ GUIDO JAVIER DAVID</t>
  </si>
  <si>
    <t>GUATEMALA PEREZ JOSE MANUEL</t>
  </si>
  <si>
    <t xml:space="preserve">221U0205 </t>
  </si>
  <si>
    <t xml:space="preserve">221U0206 </t>
  </si>
  <si>
    <t xml:space="preserve">221U0211 </t>
  </si>
  <si>
    <t xml:space="preserve">221U0212 </t>
  </si>
  <si>
    <t>HERNANDEZ CISNEROS TAIRY</t>
  </si>
  <si>
    <t>HERNANDEZ CORTES JADE DAINARA</t>
  </si>
  <si>
    <t>MALAGA MIXTEGA MIGUEL ANGEL</t>
  </si>
  <si>
    <t>MARQUEZ MOTO MARVIN OSBALDO</t>
  </si>
  <si>
    <t>MARTINEZ AZAMAR ALLISON DENISSE</t>
  </si>
  <si>
    <t xml:space="preserve">221U0213 </t>
  </si>
  <si>
    <t xml:space="preserve">221U0214 </t>
  </si>
  <si>
    <t xml:space="preserve">211U0662 </t>
  </si>
  <si>
    <t xml:space="preserve">221U0219 </t>
  </si>
  <si>
    <t xml:space="preserve">221U0220 </t>
  </si>
  <si>
    <t>MAXO MALDONADO DANIE</t>
  </si>
  <si>
    <t>MUÑIZ HERNANDEZ GUILLERMO ALEJANDRO</t>
  </si>
  <si>
    <t>PEREZ MENDOZA JUAN CARLOS</t>
  </si>
  <si>
    <t>PEREZ PUCHETA ISMAEL</t>
  </si>
  <si>
    <t>PEREZ PUCHETA ISRAEL</t>
  </si>
  <si>
    <t>POLITO MIXTEGA RICARDO</t>
  </si>
  <si>
    <t>POOT ALEGRIA MARCO ARTURO</t>
  </si>
  <si>
    <t>PUCHETA CAPORAL JUAN JOSE</t>
  </si>
  <si>
    <t>PUCHETA LOEZA ADAIR ESAU</t>
  </si>
  <si>
    <t>PUCHETA VILLEGAS ROBERTO SANTIAGO</t>
  </si>
  <si>
    <t>SANTOS HERNANDEZ EDUARDO</t>
  </si>
  <si>
    <t>SEBA VELASCO JOANA</t>
  </si>
  <si>
    <t>TOTO RAMOS ALEXIS DE JESUS</t>
  </si>
  <si>
    <t>TOTO SALAZAR LUIS ENRIQUE</t>
  </si>
  <si>
    <t>221U0223</t>
  </si>
  <si>
    <t>221U0262</t>
  </si>
  <si>
    <t>221U0233</t>
  </si>
  <si>
    <t>221U0234</t>
  </si>
  <si>
    <t xml:space="preserve">221U0235 </t>
  </si>
  <si>
    <t>221U0237</t>
  </si>
  <si>
    <t xml:space="preserve">221U0239 </t>
  </si>
  <si>
    <t>221U0240</t>
  </si>
  <si>
    <t>221U0241</t>
  </si>
  <si>
    <t xml:space="preserve">221U0242 </t>
  </si>
  <si>
    <t xml:space="preserve">211U0486 </t>
  </si>
  <si>
    <t>221U0247</t>
  </si>
  <si>
    <t xml:space="preserve">221U0250 </t>
  </si>
  <si>
    <t xml:space="preserve">221U0251 </t>
  </si>
  <si>
    <t xml:space="preserve">INVESTIGACION  DE OPERACIONES </t>
  </si>
  <si>
    <t>ACOSTA RODRÍGUEZ ARANZA STEPHANY</t>
  </si>
  <si>
    <t>AGUIRRE FERMAN NESTOR ALEJANDRO</t>
  </si>
  <si>
    <t>AREVALO DOMINGUEZ MILTON</t>
  </si>
  <si>
    <t>BAXIN CAMPOS ANGEL UZIEL</t>
  </si>
  <si>
    <t>BAXIN MIXTEGA EDUARDO IVÁN</t>
  </si>
  <si>
    <t>BAXIN ROSAS BRYAN GABRIEL</t>
  </si>
  <si>
    <t>BAXIN TAGAN GAEL ISAI</t>
  </si>
  <si>
    <t>CAMACHO VENTURA ALAN RODRIGO</t>
  </si>
  <si>
    <t>CASTRO MARTÍNEZ YOSEF EDUARDO</t>
  </si>
  <si>
    <t>COSME MORENO JOSÉ DE JESÚS</t>
  </si>
  <si>
    <t>CRUZ ZACARIAS WENDY ELLEN</t>
  </si>
  <si>
    <t>GARCIA SEGURA CESAR EDUARDO</t>
  </si>
  <si>
    <t>HERNANDEZ TOTO AMALIN ROMINA</t>
  </si>
  <si>
    <t>MACHUCHO MIL LUIS DAVID</t>
  </si>
  <si>
    <t>MARTINEZ CANDELARIO ISAAC MOISES</t>
  </si>
  <si>
    <t>MARTINEZ VERA ERICK</t>
  </si>
  <si>
    <t>MORALES IXTEPAN GEOVANY DE JESUS</t>
  </si>
  <si>
    <t>MORALES TON ESTRELLA</t>
  </si>
  <si>
    <t>MORENO LANDA MONSERRAT</t>
  </si>
  <si>
    <t>PALAYO CARRANZA MONTSERRAT</t>
  </si>
  <si>
    <t>PEREZ CARRASCO DIANA CECILIA</t>
  </si>
  <si>
    <t>PEREZ HERNANDEZ AARON DE JESUS</t>
  </si>
  <si>
    <t>PEREZ SANCHEZ VICTOR EDEN</t>
  </si>
  <si>
    <t>POLITO VENTURA LUIS GERARDO</t>
  </si>
  <si>
    <t>QUINTO LUCHO LANDY BERENICE</t>
  </si>
  <si>
    <t>RAMÓN XOLO CARLA KARINA</t>
  </si>
  <si>
    <t>SALAZAR URIETA LUIS ELIAS</t>
  </si>
  <si>
    <t>VENTURA BUSTAMANTE VERÒNICA ALEJANDRA</t>
  </si>
  <si>
    <t>XOLO HERNANDEZ MIRIAM GUADALUPE</t>
  </si>
  <si>
    <t>YLLESCAS ACOSTA YOVANA</t>
  </si>
  <si>
    <t xml:space="preserve">221U0184 </t>
  </si>
  <si>
    <t>221U0802</t>
  </si>
  <si>
    <t>221U0189</t>
  </si>
  <si>
    <t xml:space="preserve">221U0191 </t>
  </si>
  <si>
    <t>221U0192</t>
  </si>
  <si>
    <t>221U0193</t>
  </si>
  <si>
    <t xml:space="preserve">221U0194 </t>
  </si>
  <si>
    <t>221U0196</t>
  </si>
  <si>
    <t>221U0197</t>
  </si>
  <si>
    <t>221U0201</t>
  </si>
  <si>
    <t>221U0203</t>
  </si>
  <si>
    <t>221U0209</t>
  </si>
  <si>
    <t>221U0215</t>
  </si>
  <si>
    <t>221U0267</t>
  </si>
  <si>
    <t>221U0221</t>
  </si>
  <si>
    <t>221U0222</t>
  </si>
  <si>
    <t>221U0225</t>
  </si>
  <si>
    <t>221U0226</t>
  </si>
  <si>
    <t>221U0228</t>
  </si>
  <si>
    <t>221U0232</t>
  </si>
  <si>
    <t>221U0230</t>
  </si>
  <si>
    <t>221U0263</t>
  </si>
  <si>
    <t>221U0238</t>
  </si>
  <si>
    <t>221U0243</t>
  </si>
  <si>
    <t>221U0244</t>
  </si>
  <si>
    <t>221U0246</t>
  </si>
  <si>
    <t>221U0256</t>
  </si>
  <si>
    <t>221U0254</t>
  </si>
  <si>
    <t>221U0255</t>
  </si>
  <si>
    <t>221U0236</t>
  </si>
  <si>
    <t xml:space="preserve">INVESTIGACION DE OPERACIONES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</si>
</sst>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2"/>
  <sheetViews>
    <sheetView zoomScaleNormal="100" workbookViewId="0">
      <selection activeCell="R4" sqref="R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7.28515625" customWidth="1"/>
    <col min="21" max="21" width="6.7109375" customWidth="1"/>
    <col min="22" max="23" width="7.28515625" customWidth="1"/>
    <col min="24" max="24" width="7.85546875" customWidth="1"/>
    <col min="25" max="25" width="7.7109375" customWidth="1"/>
    <col min="26" max="26" width="8.140625" customWidth="1"/>
    <col min="27" max="27" width="8.7109375" customWidth="1"/>
    <col min="28" max="28" width="8.140625" customWidth="1"/>
  </cols>
  <sheetData>
    <row r="2" spans="2:25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25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8"/>
      <c r="R3" s="18"/>
    </row>
    <row r="4" spans="2:25" x14ac:dyDescent="0.25">
      <c r="C4" t="s">
        <v>0</v>
      </c>
      <c r="D4" s="50" t="s">
        <v>26</v>
      </c>
      <c r="E4" s="50"/>
      <c r="F4" s="50"/>
      <c r="G4" s="50"/>
      <c r="I4" t="s">
        <v>1</v>
      </c>
      <c r="J4" s="51" t="s">
        <v>28</v>
      </c>
      <c r="K4" s="51"/>
      <c r="M4" t="s">
        <v>2</v>
      </c>
      <c r="N4" s="52">
        <v>45229</v>
      </c>
      <c r="O4" s="52"/>
    </row>
    <row r="5" spans="2:25" ht="6.75" customHeight="1" x14ac:dyDescent="0.25">
      <c r="D5" s="6"/>
      <c r="E5" s="6"/>
      <c r="F5" s="6"/>
      <c r="G5" s="6"/>
    </row>
    <row r="6" spans="2:25" x14ac:dyDescent="0.25">
      <c r="C6" t="s">
        <v>3</v>
      </c>
      <c r="D6" s="51" t="s">
        <v>96</v>
      </c>
      <c r="E6" s="51"/>
      <c r="F6" s="51"/>
      <c r="G6" s="51"/>
      <c r="I6" s="53" t="s">
        <v>22</v>
      </c>
      <c r="J6" s="53"/>
      <c r="K6" s="54" t="s">
        <v>25</v>
      </c>
      <c r="L6" s="54"/>
      <c r="M6" s="54"/>
      <c r="N6" s="54"/>
      <c r="O6" s="54"/>
      <c r="P6" s="54"/>
      <c r="V6">
        <v>1</v>
      </c>
      <c r="W6">
        <v>2</v>
      </c>
      <c r="X6">
        <v>3</v>
      </c>
      <c r="Y6">
        <v>4</v>
      </c>
    </row>
    <row r="7" spans="2:25" ht="11.25" customHeight="1" x14ac:dyDescent="0.25"/>
    <row r="8" spans="2:25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25" x14ac:dyDescent="0.25">
      <c r="B9" s="16">
        <v>1</v>
      </c>
      <c r="C9" s="37" t="s">
        <v>34</v>
      </c>
      <c r="D9" s="43" t="s">
        <v>33</v>
      </c>
      <c r="E9" s="43"/>
      <c r="F9" s="43"/>
      <c r="G9" s="43"/>
      <c r="H9" s="43"/>
      <c r="I9" s="43"/>
      <c r="J9" s="17">
        <v>84</v>
      </c>
      <c r="K9" s="36">
        <v>0</v>
      </c>
      <c r="L9" s="36">
        <v>0</v>
      </c>
      <c r="M9" s="36">
        <v>0</v>
      </c>
      <c r="N9" s="17">
        <v>0</v>
      </c>
      <c r="O9" s="17">
        <v>0</v>
      </c>
      <c r="P9" s="17">
        <v>0</v>
      </c>
      <c r="Q9" s="13">
        <f>SUM(J9:P9)/4</f>
        <v>21</v>
      </c>
    </row>
    <row r="10" spans="2:25" x14ac:dyDescent="0.25">
      <c r="B10" s="16">
        <f>B9+1</f>
        <v>2</v>
      </c>
      <c r="C10" s="37" t="s">
        <v>36</v>
      </c>
      <c r="D10" s="43" t="s">
        <v>35</v>
      </c>
      <c r="E10" s="43"/>
      <c r="F10" s="43"/>
      <c r="G10" s="43"/>
      <c r="H10" s="43"/>
      <c r="I10" s="43"/>
      <c r="J10" s="17">
        <v>98</v>
      </c>
      <c r="K10" s="36">
        <v>0</v>
      </c>
      <c r="L10" s="36">
        <v>0</v>
      </c>
      <c r="M10" s="36">
        <v>0</v>
      </c>
      <c r="N10" s="17">
        <v>0</v>
      </c>
      <c r="O10" s="17">
        <v>0</v>
      </c>
      <c r="P10" s="17">
        <v>0</v>
      </c>
      <c r="Q10" s="13">
        <f t="shared" ref="Q10:Q17" si="0">SUM(J10:P10)/4</f>
        <v>24.5</v>
      </c>
    </row>
    <row r="11" spans="2:25" x14ac:dyDescent="0.25">
      <c r="B11" s="27">
        <v>3</v>
      </c>
      <c r="C11" s="37" t="s">
        <v>38</v>
      </c>
      <c r="D11" s="56" t="s">
        <v>37</v>
      </c>
      <c r="E11" s="57"/>
      <c r="F11" s="57"/>
      <c r="G11" s="57"/>
      <c r="H11" s="57"/>
      <c r="I11" s="58"/>
      <c r="J11" s="28">
        <v>0</v>
      </c>
      <c r="K11" s="36">
        <v>0</v>
      </c>
      <c r="L11" s="36">
        <v>0</v>
      </c>
      <c r="M11" s="36">
        <v>0</v>
      </c>
      <c r="N11" s="28">
        <v>0</v>
      </c>
      <c r="O11" s="28">
        <v>0</v>
      </c>
      <c r="P11" s="28">
        <v>0</v>
      </c>
      <c r="Q11" s="13">
        <f t="shared" si="0"/>
        <v>0</v>
      </c>
    </row>
    <row r="12" spans="2:25" x14ac:dyDescent="0.25">
      <c r="B12" s="16">
        <v>4</v>
      </c>
      <c r="C12" s="37" t="s">
        <v>34</v>
      </c>
      <c r="D12" s="43" t="s">
        <v>39</v>
      </c>
      <c r="E12" s="43"/>
      <c r="F12" s="43"/>
      <c r="G12" s="43"/>
      <c r="H12" s="43"/>
      <c r="I12" s="43"/>
      <c r="J12" s="17">
        <v>0</v>
      </c>
      <c r="K12" s="36">
        <v>0</v>
      </c>
      <c r="L12" s="36">
        <v>0</v>
      </c>
      <c r="M12" s="36">
        <v>0</v>
      </c>
      <c r="N12" s="17">
        <v>0</v>
      </c>
      <c r="O12" s="17">
        <v>0</v>
      </c>
      <c r="P12" s="17">
        <v>0</v>
      </c>
      <c r="Q12" s="13">
        <f t="shared" si="0"/>
        <v>0</v>
      </c>
    </row>
    <row r="13" spans="2:25" x14ac:dyDescent="0.25">
      <c r="B13" s="16">
        <v>5</v>
      </c>
      <c r="C13" s="37" t="s">
        <v>41</v>
      </c>
      <c r="D13" s="43" t="s">
        <v>40</v>
      </c>
      <c r="E13" s="43"/>
      <c r="F13" s="43"/>
      <c r="G13" s="43"/>
      <c r="H13" s="43"/>
      <c r="I13" s="43"/>
      <c r="J13" s="17">
        <v>70</v>
      </c>
      <c r="K13" s="36">
        <v>0</v>
      </c>
      <c r="L13" s="36">
        <v>0</v>
      </c>
      <c r="M13" s="36">
        <v>0</v>
      </c>
      <c r="N13" s="17">
        <v>0</v>
      </c>
      <c r="O13" s="17">
        <v>0</v>
      </c>
      <c r="P13" s="17">
        <v>0</v>
      </c>
      <c r="Q13" s="13">
        <f t="shared" si="0"/>
        <v>17.5</v>
      </c>
    </row>
    <row r="14" spans="2:25" x14ac:dyDescent="0.25">
      <c r="B14" s="16">
        <v>6</v>
      </c>
      <c r="C14" s="37" t="s">
        <v>43</v>
      </c>
      <c r="D14" s="43" t="s">
        <v>42</v>
      </c>
      <c r="E14" s="43"/>
      <c r="F14" s="43"/>
      <c r="G14" s="43"/>
      <c r="H14" s="43"/>
      <c r="I14" s="43"/>
      <c r="J14" s="17">
        <v>95</v>
      </c>
      <c r="K14" s="36">
        <v>0</v>
      </c>
      <c r="L14" s="36">
        <v>0</v>
      </c>
      <c r="M14" s="36">
        <v>0</v>
      </c>
      <c r="N14" s="17">
        <v>0</v>
      </c>
      <c r="O14" s="17">
        <v>0</v>
      </c>
      <c r="P14" s="17">
        <v>0</v>
      </c>
      <c r="Q14" s="13">
        <f t="shared" si="0"/>
        <v>23.75</v>
      </c>
    </row>
    <row r="15" spans="2:25" x14ac:dyDescent="0.25">
      <c r="B15" s="16">
        <f t="shared" ref="B15:B17" si="1">B14+1</f>
        <v>7</v>
      </c>
      <c r="C15" s="37" t="s">
        <v>44</v>
      </c>
      <c r="D15" s="43" t="s">
        <v>29</v>
      </c>
      <c r="E15" s="43"/>
      <c r="F15" s="43"/>
      <c r="G15" s="43"/>
      <c r="H15" s="43"/>
      <c r="I15" s="43"/>
      <c r="J15" s="17">
        <v>0</v>
      </c>
      <c r="K15" s="36">
        <v>0</v>
      </c>
      <c r="L15" s="36">
        <v>0</v>
      </c>
      <c r="M15" s="36">
        <v>0</v>
      </c>
      <c r="N15" s="17">
        <v>0</v>
      </c>
      <c r="O15" s="17">
        <v>0</v>
      </c>
      <c r="P15" s="17">
        <v>0</v>
      </c>
      <c r="Q15" s="13">
        <f t="shared" si="0"/>
        <v>0</v>
      </c>
    </row>
    <row r="16" spans="2:25" x14ac:dyDescent="0.25">
      <c r="B16" s="16">
        <f t="shared" si="1"/>
        <v>8</v>
      </c>
      <c r="C16" s="37" t="s">
        <v>46</v>
      </c>
      <c r="D16" s="43" t="s">
        <v>45</v>
      </c>
      <c r="E16" s="43"/>
      <c r="F16" s="43"/>
      <c r="G16" s="43"/>
      <c r="H16" s="43"/>
      <c r="I16" s="43"/>
      <c r="J16" s="17">
        <v>0</v>
      </c>
      <c r="K16" s="36">
        <v>0</v>
      </c>
      <c r="L16" s="36">
        <v>0</v>
      </c>
      <c r="M16" s="36">
        <v>0</v>
      </c>
      <c r="N16" s="17">
        <v>0</v>
      </c>
      <c r="O16" s="17">
        <v>0</v>
      </c>
      <c r="P16" s="17">
        <v>0</v>
      </c>
      <c r="Q16" s="13">
        <f t="shared" si="0"/>
        <v>0</v>
      </c>
    </row>
    <row r="17" spans="2:17" x14ac:dyDescent="0.25">
      <c r="B17" s="16">
        <f t="shared" si="1"/>
        <v>9</v>
      </c>
      <c r="C17" s="37" t="s">
        <v>48</v>
      </c>
      <c r="D17" s="43" t="s">
        <v>47</v>
      </c>
      <c r="E17" s="43"/>
      <c r="F17" s="43"/>
      <c r="G17" s="43"/>
      <c r="H17" s="43"/>
      <c r="I17" s="43"/>
      <c r="J17" s="17">
        <v>89</v>
      </c>
      <c r="K17" s="36">
        <v>0</v>
      </c>
      <c r="L17" s="36">
        <v>0</v>
      </c>
      <c r="M17" s="36">
        <v>0</v>
      </c>
      <c r="N17" s="17">
        <v>0</v>
      </c>
      <c r="O17" s="17">
        <v>0</v>
      </c>
      <c r="P17" s="17">
        <v>0</v>
      </c>
      <c r="Q17" s="13">
        <f t="shared" si="0"/>
        <v>22.25</v>
      </c>
    </row>
    <row r="18" spans="2:17" x14ac:dyDescent="0.25">
      <c r="B18" s="16"/>
      <c r="C18" s="16"/>
      <c r="D18" s="43"/>
      <c r="E18" s="43"/>
      <c r="F18" s="43"/>
      <c r="G18" s="43"/>
      <c r="H18" s="43"/>
      <c r="I18" s="43"/>
      <c r="J18" s="17"/>
      <c r="K18" s="17"/>
      <c r="L18" s="17"/>
      <c r="M18" s="17"/>
      <c r="N18" s="17"/>
      <c r="O18" s="17"/>
      <c r="P18" s="17"/>
      <c r="Q18" s="13">
        <f t="shared" ref="Q18:Q23" si="2">SUM(J18:P18)/7</f>
        <v>0</v>
      </c>
    </row>
    <row r="19" spans="2:17" x14ac:dyDescent="0.25">
      <c r="B19" s="16"/>
      <c r="C19" s="16"/>
      <c r="D19" s="43"/>
      <c r="E19" s="43"/>
      <c r="F19" s="43"/>
      <c r="G19" s="43"/>
      <c r="H19" s="43"/>
      <c r="I19" s="43"/>
      <c r="J19" s="17"/>
      <c r="K19" s="17"/>
      <c r="L19" s="17"/>
      <c r="M19" s="17"/>
      <c r="N19" s="17"/>
      <c r="O19" s="17"/>
      <c r="P19" s="17"/>
      <c r="Q19" s="13">
        <f t="shared" si="2"/>
        <v>0</v>
      </c>
    </row>
    <row r="20" spans="2:17" x14ac:dyDescent="0.25">
      <c r="B20" s="16"/>
      <c r="C20" s="16"/>
      <c r="D20" s="43"/>
      <c r="E20" s="43"/>
      <c r="F20" s="43"/>
      <c r="G20" s="43"/>
      <c r="H20" s="43"/>
      <c r="I20" s="43"/>
      <c r="J20" s="17"/>
      <c r="K20" s="17"/>
      <c r="L20" s="17"/>
      <c r="M20" s="17"/>
      <c r="N20" s="17"/>
      <c r="O20" s="17"/>
      <c r="P20" s="17"/>
      <c r="Q20" s="13">
        <f t="shared" si="2"/>
        <v>0</v>
      </c>
    </row>
    <row r="21" spans="2:17" x14ac:dyDescent="0.25">
      <c r="B21" s="16"/>
      <c r="C21" s="16"/>
      <c r="D21" s="43"/>
      <c r="E21" s="43"/>
      <c r="F21" s="43"/>
      <c r="G21" s="43"/>
      <c r="H21" s="43"/>
      <c r="I21" s="43"/>
      <c r="J21" s="17"/>
      <c r="K21" s="17"/>
      <c r="L21" s="17"/>
      <c r="M21" s="17"/>
      <c r="N21" s="17"/>
      <c r="O21" s="17"/>
      <c r="P21" s="17"/>
      <c r="Q21" s="13">
        <f t="shared" si="2"/>
        <v>0</v>
      </c>
    </row>
    <row r="22" spans="2:17" x14ac:dyDescent="0.25">
      <c r="B22" s="16"/>
      <c r="C22" s="16"/>
      <c r="D22" s="43"/>
      <c r="E22" s="43"/>
      <c r="F22" s="43"/>
      <c r="G22" s="43"/>
      <c r="H22" s="43"/>
      <c r="I22" s="43"/>
      <c r="J22" s="17"/>
      <c r="K22" s="17"/>
      <c r="L22" s="17"/>
      <c r="M22" s="17"/>
      <c r="N22" s="17"/>
      <c r="O22" s="17"/>
      <c r="P22" s="17"/>
      <c r="Q22" s="13">
        <f t="shared" si="2"/>
        <v>0</v>
      </c>
    </row>
    <row r="23" spans="2:17" x14ac:dyDescent="0.25">
      <c r="B23" s="16"/>
      <c r="C23" s="16"/>
      <c r="D23" s="43"/>
      <c r="E23" s="43"/>
      <c r="F23" s="43"/>
      <c r="G23" s="43"/>
      <c r="H23" s="43"/>
      <c r="I23" s="43"/>
      <c r="J23" s="17"/>
      <c r="K23" s="17"/>
      <c r="L23" s="17"/>
      <c r="M23" s="17"/>
      <c r="N23" s="17"/>
      <c r="O23" s="17"/>
      <c r="P23" s="17"/>
      <c r="Q23" s="13">
        <f t="shared" si="2"/>
        <v>0</v>
      </c>
    </row>
    <row r="24" spans="2:17" x14ac:dyDescent="0.25">
      <c r="C24" s="41"/>
      <c r="D24" s="41"/>
      <c r="E24" s="15"/>
      <c r="H24" s="42" t="s">
        <v>19</v>
      </c>
      <c r="I24" s="42"/>
      <c r="J24" s="21">
        <f t="shared" ref="J24:Q24" si="3">COUNTIF(J9:J23,"&gt;=70")</f>
        <v>5</v>
      </c>
      <c r="K24" s="21">
        <f t="shared" si="3"/>
        <v>0</v>
      </c>
      <c r="L24" s="21">
        <f t="shared" si="3"/>
        <v>0</v>
      </c>
      <c r="M24" s="21">
        <f t="shared" si="3"/>
        <v>0</v>
      </c>
      <c r="N24" s="21">
        <f t="shared" si="3"/>
        <v>0</v>
      </c>
      <c r="O24" s="21">
        <f t="shared" si="3"/>
        <v>0</v>
      </c>
      <c r="P24" s="21">
        <f t="shared" si="3"/>
        <v>0</v>
      </c>
      <c r="Q24" s="25">
        <f t="shared" si="3"/>
        <v>0</v>
      </c>
    </row>
    <row r="25" spans="2:17" x14ac:dyDescent="0.25">
      <c r="C25" s="41"/>
      <c r="D25" s="41"/>
      <c r="E25" s="19"/>
      <c r="H25" s="45" t="s">
        <v>20</v>
      </c>
      <c r="I25" s="45"/>
      <c r="J25" s="22">
        <f t="shared" ref="J25:Q25" si="4">COUNTIF(J9:J23,"&lt;70")</f>
        <v>4</v>
      </c>
      <c r="K25" s="22">
        <f t="shared" si="4"/>
        <v>9</v>
      </c>
      <c r="L25" s="22">
        <f t="shared" si="4"/>
        <v>9</v>
      </c>
      <c r="M25" s="22">
        <f t="shared" si="4"/>
        <v>9</v>
      </c>
      <c r="N25" s="22">
        <f t="shared" si="4"/>
        <v>9</v>
      </c>
      <c r="O25" s="22">
        <f t="shared" si="4"/>
        <v>9</v>
      </c>
      <c r="P25" s="22">
        <f t="shared" si="4"/>
        <v>9</v>
      </c>
      <c r="Q25" s="22">
        <f t="shared" si="4"/>
        <v>15</v>
      </c>
    </row>
    <row r="26" spans="2:17" x14ac:dyDescent="0.25">
      <c r="C26" s="41"/>
      <c r="D26" s="41"/>
      <c r="E26" s="41"/>
      <c r="H26" s="45" t="s">
        <v>21</v>
      </c>
      <c r="I26" s="45"/>
      <c r="J26" s="22">
        <f t="shared" ref="J26:Q26" si="5">COUNT(J9:J23)</f>
        <v>9</v>
      </c>
      <c r="K26" s="22">
        <f t="shared" si="5"/>
        <v>9</v>
      </c>
      <c r="L26" s="22">
        <f t="shared" si="5"/>
        <v>9</v>
      </c>
      <c r="M26" s="22">
        <f t="shared" si="5"/>
        <v>9</v>
      </c>
      <c r="N26" s="22">
        <f t="shared" si="5"/>
        <v>9</v>
      </c>
      <c r="O26" s="22">
        <f t="shared" si="5"/>
        <v>9</v>
      </c>
      <c r="P26" s="22">
        <f t="shared" si="5"/>
        <v>9</v>
      </c>
      <c r="Q26" s="22">
        <f t="shared" si="5"/>
        <v>15</v>
      </c>
    </row>
    <row r="27" spans="2:17" x14ac:dyDescent="0.25">
      <c r="C27" s="41"/>
      <c r="D27" s="41"/>
      <c r="E27" s="15"/>
      <c r="F27" s="11"/>
      <c r="H27" s="46" t="s">
        <v>16</v>
      </c>
      <c r="I27" s="46"/>
      <c r="J27" s="23">
        <f>J24/J26</f>
        <v>0.55555555555555558</v>
      </c>
      <c r="K27" s="24">
        <f t="shared" ref="K27:Q27" si="6">K24/K26</f>
        <v>0</v>
      </c>
      <c r="L27" s="24">
        <f t="shared" si="6"/>
        <v>0</v>
      </c>
      <c r="M27" s="24">
        <f t="shared" si="6"/>
        <v>0</v>
      </c>
      <c r="N27" s="24">
        <f t="shared" si="6"/>
        <v>0</v>
      </c>
      <c r="O27" s="24">
        <f t="shared" si="6"/>
        <v>0</v>
      </c>
      <c r="P27" s="24">
        <f t="shared" si="6"/>
        <v>0</v>
      </c>
      <c r="Q27" s="24">
        <f t="shared" si="6"/>
        <v>0</v>
      </c>
    </row>
    <row r="28" spans="2:17" x14ac:dyDescent="0.25">
      <c r="C28" s="41"/>
      <c r="D28" s="41"/>
      <c r="E28" s="15"/>
      <c r="F28" s="11"/>
      <c r="H28" s="46" t="s">
        <v>17</v>
      </c>
      <c r="I28" s="46"/>
      <c r="J28" s="23">
        <f>J25/J26</f>
        <v>0.44444444444444442</v>
      </c>
      <c r="K28" s="23">
        <f t="shared" ref="K28:Q28" si="7">K25/K26</f>
        <v>1</v>
      </c>
      <c r="L28" s="24">
        <f t="shared" si="7"/>
        <v>1</v>
      </c>
      <c r="M28" s="24">
        <f t="shared" si="7"/>
        <v>1</v>
      </c>
      <c r="N28" s="24">
        <f t="shared" si="7"/>
        <v>1</v>
      </c>
      <c r="O28" s="24">
        <f t="shared" si="7"/>
        <v>1</v>
      </c>
      <c r="P28" s="24">
        <f t="shared" si="7"/>
        <v>1</v>
      </c>
      <c r="Q28" s="24">
        <f t="shared" si="7"/>
        <v>1</v>
      </c>
    </row>
    <row r="29" spans="2:17" x14ac:dyDescent="0.25">
      <c r="C29" s="41"/>
      <c r="D29" s="41"/>
      <c r="E29" s="19"/>
      <c r="F29" s="11"/>
    </row>
    <row r="30" spans="2:17" x14ac:dyDescent="0.25">
      <c r="C30" s="15"/>
      <c r="D30" s="15"/>
      <c r="E30" s="19"/>
      <c r="F30" s="11"/>
    </row>
    <row r="31" spans="2:17" x14ac:dyDescent="0.25">
      <c r="J31" s="47" t="s">
        <v>31</v>
      </c>
      <c r="K31" s="47"/>
      <c r="L31" s="47"/>
      <c r="M31" s="47"/>
      <c r="N31" s="47"/>
      <c r="O31" s="47"/>
      <c r="P31" s="47"/>
    </row>
    <row r="32" spans="2:17" x14ac:dyDescent="0.25">
      <c r="J32" s="44" t="s">
        <v>18</v>
      </c>
      <c r="K32" s="44"/>
      <c r="L32" s="44"/>
      <c r="M32" s="44"/>
      <c r="N32" s="44"/>
      <c r="O32" s="44"/>
      <c r="P32" s="44"/>
    </row>
  </sheetData>
  <mergeCells count="37">
    <mergeCell ref="D16:I16"/>
    <mergeCell ref="D17:I17"/>
    <mergeCell ref="D6:G6"/>
    <mergeCell ref="I6:J6"/>
    <mergeCell ref="K6:P6"/>
    <mergeCell ref="D8:I8"/>
    <mergeCell ref="D9:I9"/>
    <mergeCell ref="D11:I11"/>
    <mergeCell ref="D10:I10"/>
    <mergeCell ref="D12:I12"/>
    <mergeCell ref="D13:I13"/>
    <mergeCell ref="D14:I14"/>
    <mergeCell ref="D15:I15"/>
    <mergeCell ref="B2:P2"/>
    <mergeCell ref="C3:P3"/>
    <mergeCell ref="D4:G4"/>
    <mergeCell ref="J4:K4"/>
    <mergeCell ref="N4:O4"/>
    <mergeCell ref="D18:I18"/>
    <mergeCell ref="D19:I19"/>
    <mergeCell ref="D20:I20"/>
    <mergeCell ref="D22:I22"/>
    <mergeCell ref="D23:I23"/>
    <mergeCell ref="C24:D24"/>
    <mergeCell ref="H24:I24"/>
    <mergeCell ref="D21:I21"/>
    <mergeCell ref="J32:P32"/>
    <mergeCell ref="C25:D25"/>
    <mergeCell ref="H25:I25"/>
    <mergeCell ref="C26:E26"/>
    <mergeCell ref="H26:I26"/>
    <mergeCell ref="C27:D27"/>
    <mergeCell ref="H27:I27"/>
    <mergeCell ref="C29:D29"/>
    <mergeCell ref="J31:P31"/>
    <mergeCell ref="C28:D28"/>
    <mergeCell ref="H28:I2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B16" zoomScale="120" zoomScaleNormal="120" workbookViewId="0">
      <selection activeCell="R4" sqref="R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24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"/>
      <c r="R3" s="1"/>
    </row>
    <row r="4" spans="2:24" x14ac:dyDescent="0.25">
      <c r="C4" t="s">
        <v>0</v>
      </c>
      <c r="D4" s="50" t="s">
        <v>24</v>
      </c>
      <c r="E4" s="50"/>
      <c r="F4" s="50"/>
      <c r="G4" s="50"/>
      <c r="I4" t="s">
        <v>1</v>
      </c>
      <c r="J4" s="51" t="s">
        <v>32</v>
      </c>
      <c r="K4" s="51"/>
      <c r="M4" t="s">
        <v>2</v>
      </c>
      <c r="N4" s="52">
        <v>45229</v>
      </c>
      <c r="O4" s="52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51" t="s">
        <v>96</v>
      </c>
      <c r="E6" s="51"/>
      <c r="F6" s="51"/>
      <c r="G6" s="51"/>
      <c r="I6" s="53" t="s">
        <v>22</v>
      </c>
      <c r="J6" s="53"/>
      <c r="K6" s="54" t="s">
        <v>25</v>
      </c>
      <c r="L6" s="54"/>
      <c r="M6" s="54"/>
      <c r="N6" s="54"/>
      <c r="O6" s="54"/>
      <c r="P6" s="54"/>
      <c r="T6" s="11" t="e">
        <f>-A</f>
        <v>#NAME?</v>
      </c>
      <c r="U6" s="31"/>
      <c r="V6" s="31"/>
      <c r="W6" s="31"/>
      <c r="X6" s="31"/>
    </row>
    <row r="7" spans="2:24" ht="11.25" customHeight="1" x14ac:dyDescent="0.25">
      <c r="T7" s="11"/>
      <c r="U7" s="11"/>
      <c r="V7" s="11"/>
      <c r="W7" s="11"/>
      <c r="X7" s="11"/>
    </row>
    <row r="8" spans="2:24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  <c r="T8" s="11"/>
      <c r="U8" s="11"/>
      <c r="V8" s="11"/>
      <c r="W8" s="11"/>
      <c r="X8" s="11"/>
    </row>
    <row r="9" spans="2:24" x14ac:dyDescent="0.25">
      <c r="B9" s="7">
        <v>1</v>
      </c>
      <c r="C9" s="37" t="s">
        <v>73</v>
      </c>
      <c r="D9" s="43" t="s">
        <v>49</v>
      </c>
      <c r="E9" s="43"/>
      <c r="F9" s="43"/>
      <c r="G9" s="43"/>
      <c r="H9" s="43"/>
      <c r="I9" s="43"/>
      <c r="J9" s="36">
        <v>70</v>
      </c>
      <c r="K9" s="36">
        <v>0</v>
      </c>
      <c r="L9" s="36">
        <v>0</v>
      </c>
      <c r="M9" s="36">
        <v>0</v>
      </c>
      <c r="N9" s="5">
        <v>0</v>
      </c>
      <c r="O9" s="5">
        <v>0</v>
      </c>
      <c r="P9" s="5">
        <v>0</v>
      </c>
      <c r="Q9" s="13">
        <f>SUM(J9:P9)/4</f>
        <v>17.5</v>
      </c>
      <c r="T9" s="11"/>
      <c r="U9" s="31"/>
      <c r="V9" s="31"/>
      <c r="W9" s="31"/>
      <c r="X9" s="31"/>
    </row>
    <row r="10" spans="2:24" x14ac:dyDescent="0.25">
      <c r="B10" s="7">
        <f>B9+1</f>
        <v>2</v>
      </c>
      <c r="C10" s="37" t="s">
        <v>74</v>
      </c>
      <c r="D10" s="43" t="s">
        <v>50</v>
      </c>
      <c r="E10" s="43"/>
      <c r="F10" s="43"/>
      <c r="G10" s="43"/>
      <c r="H10" s="43"/>
      <c r="I10" s="43"/>
      <c r="J10" s="36">
        <v>70</v>
      </c>
      <c r="K10" s="36">
        <v>0</v>
      </c>
      <c r="L10" s="36">
        <v>0</v>
      </c>
      <c r="M10" s="36">
        <v>0</v>
      </c>
      <c r="N10" s="5">
        <v>0</v>
      </c>
      <c r="O10" s="5">
        <v>0</v>
      </c>
      <c r="P10" s="5">
        <v>0</v>
      </c>
      <c r="Q10" s="13">
        <f t="shared" ref="Q10:Q14" si="0">SUM(J10:P10)/4</f>
        <v>17.5</v>
      </c>
      <c r="T10" s="11"/>
      <c r="U10" s="31"/>
      <c r="V10" s="31"/>
      <c r="W10" s="31"/>
      <c r="X10" s="31"/>
    </row>
    <row r="11" spans="2:24" x14ac:dyDescent="0.25">
      <c r="B11" s="7">
        <f t="shared" ref="B11:B34" si="1">B10+1</f>
        <v>3</v>
      </c>
      <c r="C11" s="37" t="s">
        <v>75</v>
      </c>
      <c r="D11" s="43" t="s">
        <v>51</v>
      </c>
      <c r="E11" s="43"/>
      <c r="F11" s="43"/>
      <c r="G11" s="43"/>
      <c r="H11" s="43"/>
      <c r="I11" s="43"/>
      <c r="J11" s="36">
        <v>0</v>
      </c>
      <c r="K11" s="36">
        <v>0</v>
      </c>
      <c r="L11" s="36">
        <v>0</v>
      </c>
      <c r="M11" s="36">
        <v>0</v>
      </c>
      <c r="N11" s="5">
        <v>0</v>
      </c>
      <c r="O11" s="5">
        <v>0</v>
      </c>
      <c r="P11" s="5">
        <v>0</v>
      </c>
      <c r="Q11" s="13">
        <f t="shared" si="0"/>
        <v>0</v>
      </c>
      <c r="T11" s="11"/>
      <c r="U11" s="31"/>
      <c r="V11" s="31"/>
      <c r="W11" s="31"/>
      <c r="X11" s="31"/>
    </row>
    <row r="12" spans="2:24" x14ac:dyDescent="0.25">
      <c r="B12" s="7">
        <f t="shared" si="1"/>
        <v>4</v>
      </c>
      <c r="C12" s="37" t="s">
        <v>76</v>
      </c>
      <c r="D12" s="43" t="s">
        <v>52</v>
      </c>
      <c r="E12" s="43"/>
      <c r="F12" s="43"/>
      <c r="G12" s="43"/>
      <c r="H12" s="43"/>
      <c r="I12" s="43"/>
      <c r="J12" s="36">
        <v>70</v>
      </c>
      <c r="K12" s="36">
        <v>0</v>
      </c>
      <c r="L12" s="36">
        <v>0</v>
      </c>
      <c r="M12" s="36">
        <v>0</v>
      </c>
      <c r="N12" s="5">
        <v>0</v>
      </c>
      <c r="O12" s="5">
        <v>0</v>
      </c>
      <c r="P12" s="5">
        <v>0</v>
      </c>
      <c r="Q12" s="13">
        <f t="shared" si="0"/>
        <v>17.5</v>
      </c>
      <c r="T12" s="11"/>
      <c r="U12" s="31"/>
      <c r="V12" s="31"/>
      <c r="W12" s="31"/>
      <c r="X12" s="31"/>
    </row>
    <row r="13" spans="2:24" x14ac:dyDescent="0.25">
      <c r="B13" s="7">
        <f t="shared" si="1"/>
        <v>5</v>
      </c>
      <c r="C13" s="37" t="s">
        <v>81</v>
      </c>
      <c r="D13" s="43" t="s">
        <v>53</v>
      </c>
      <c r="E13" s="43"/>
      <c r="F13" s="43"/>
      <c r="G13" s="43"/>
      <c r="H13" s="43"/>
      <c r="I13" s="43"/>
      <c r="J13" s="36">
        <v>0</v>
      </c>
      <c r="K13" s="36">
        <v>0</v>
      </c>
      <c r="L13" s="36">
        <v>0</v>
      </c>
      <c r="M13" s="36">
        <v>0</v>
      </c>
      <c r="N13" s="5">
        <v>0</v>
      </c>
      <c r="O13" s="5">
        <v>0</v>
      </c>
      <c r="P13" s="5">
        <v>0</v>
      </c>
      <c r="Q13" s="13">
        <f t="shared" si="0"/>
        <v>0</v>
      </c>
      <c r="T13" s="11"/>
      <c r="U13" s="31"/>
      <c r="V13" s="31"/>
      <c r="W13" s="31"/>
      <c r="X13" s="31"/>
    </row>
    <row r="14" spans="2:24" x14ac:dyDescent="0.25">
      <c r="B14" s="7">
        <f t="shared" si="1"/>
        <v>6</v>
      </c>
      <c r="C14" s="37" t="s">
        <v>80</v>
      </c>
      <c r="D14" s="43" t="s">
        <v>54</v>
      </c>
      <c r="E14" s="43"/>
      <c r="F14" s="43"/>
      <c r="G14" s="43"/>
      <c r="H14" s="43"/>
      <c r="I14" s="43"/>
      <c r="J14" s="36">
        <v>70</v>
      </c>
      <c r="K14" s="36">
        <v>0</v>
      </c>
      <c r="L14" s="36">
        <v>0</v>
      </c>
      <c r="M14" s="36">
        <v>0</v>
      </c>
      <c r="N14" s="5">
        <v>0</v>
      </c>
      <c r="O14" s="5">
        <v>0</v>
      </c>
      <c r="P14" s="5">
        <v>0</v>
      </c>
      <c r="Q14" s="13">
        <f t="shared" si="0"/>
        <v>17.5</v>
      </c>
      <c r="T14" s="11"/>
      <c r="U14" s="31"/>
      <c r="V14" s="31"/>
      <c r="W14" s="31"/>
      <c r="X14" s="31"/>
    </row>
    <row r="15" spans="2:24" x14ac:dyDescent="0.25">
      <c r="B15" s="7">
        <f t="shared" si="1"/>
        <v>7</v>
      </c>
      <c r="C15" s="37" t="s">
        <v>79</v>
      </c>
      <c r="D15" s="43" t="s">
        <v>55</v>
      </c>
      <c r="E15" s="43"/>
      <c r="F15" s="43"/>
      <c r="G15" s="43"/>
      <c r="H15" s="43"/>
      <c r="I15" s="43"/>
      <c r="J15" s="36">
        <v>70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3">
        <f t="shared" ref="Q15:Q34" si="2">SUM(J15:P15)/7</f>
        <v>10</v>
      </c>
      <c r="T15" s="11"/>
      <c r="U15" s="11"/>
      <c r="V15" s="11"/>
      <c r="W15" s="11"/>
      <c r="X15" s="11"/>
    </row>
    <row r="16" spans="2:24" x14ac:dyDescent="0.25">
      <c r="B16" s="7">
        <f t="shared" si="1"/>
        <v>8</v>
      </c>
      <c r="C16" t="s">
        <v>77</v>
      </c>
      <c r="D16" s="60" t="s">
        <v>56</v>
      </c>
      <c r="E16" s="60"/>
      <c r="F16" s="60"/>
      <c r="G16" s="60"/>
      <c r="H16" s="60"/>
      <c r="I16" s="62"/>
      <c r="J16" s="36">
        <v>80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0">
        <f>SUM(N16:P16)/7</f>
        <v>0</v>
      </c>
    </row>
    <row r="17" spans="2:17" x14ac:dyDescent="0.25">
      <c r="B17" s="7">
        <f t="shared" si="1"/>
        <v>9</v>
      </c>
      <c r="C17" s="37" t="s">
        <v>78</v>
      </c>
      <c r="D17" s="43" t="s">
        <v>57</v>
      </c>
      <c r="E17" s="43"/>
      <c r="F17" s="43"/>
      <c r="G17" s="43"/>
      <c r="H17" s="43"/>
      <c r="I17" s="43"/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13">
        <f t="shared" si="2"/>
        <v>0</v>
      </c>
    </row>
    <row r="18" spans="2:17" x14ac:dyDescent="0.25">
      <c r="B18" s="7">
        <f t="shared" si="1"/>
        <v>10</v>
      </c>
      <c r="C18" s="7" t="s">
        <v>82</v>
      </c>
      <c r="D18" s="43" t="s">
        <v>58</v>
      </c>
      <c r="E18" s="43"/>
      <c r="F18" s="43"/>
      <c r="G18" s="43"/>
      <c r="H18" s="43"/>
      <c r="I18" s="43"/>
      <c r="J18" s="36">
        <v>71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13">
        <f t="shared" si="2"/>
        <v>10.142857142857142</v>
      </c>
    </row>
    <row r="19" spans="2:17" x14ac:dyDescent="0.25">
      <c r="B19" s="7">
        <f t="shared" si="1"/>
        <v>11</v>
      </c>
      <c r="C19" s="37" t="s">
        <v>83</v>
      </c>
      <c r="D19" s="43" t="s">
        <v>59</v>
      </c>
      <c r="E19" s="43"/>
      <c r="F19" s="43"/>
      <c r="G19" s="43"/>
      <c r="H19" s="43"/>
      <c r="I19" s="43"/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13">
        <f t="shared" si="2"/>
        <v>0</v>
      </c>
    </row>
    <row r="20" spans="2:17" x14ac:dyDescent="0.25">
      <c r="B20" s="7">
        <f t="shared" si="1"/>
        <v>12</v>
      </c>
      <c r="C20" s="37" t="s">
        <v>83</v>
      </c>
      <c r="D20" s="43" t="s">
        <v>60</v>
      </c>
      <c r="E20" s="43"/>
      <c r="F20" s="43"/>
      <c r="G20" s="43"/>
      <c r="H20" s="43"/>
      <c r="I20" s="43"/>
      <c r="J20" s="36">
        <v>70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13">
        <f t="shared" si="2"/>
        <v>10</v>
      </c>
    </row>
    <row r="21" spans="2:17" x14ac:dyDescent="0.25">
      <c r="B21" s="7">
        <f t="shared" si="1"/>
        <v>13</v>
      </c>
      <c r="C21" s="37" t="s">
        <v>84</v>
      </c>
      <c r="D21" s="43" t="s">
        <v>61</v>
      </c>
      <c r="E21" s="43"/>
      <c r="F21" s="43"/>
      <c r="G21" s="43"/>
      <c r="H21" s="43"/>
      <c r="I21" s="43"/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13">
        <f t="shared" si="2"/>
        <v>0</v>
      </c>
    </row>
    <row r="22" spans="2:17" x14ac:dyDescent="0.25">
      <c r="B22" s="7">
        <f t="shared" si="1"/>
        <v>14</v>
      </c>
      <c r="C22" s="37" t="s">
        <v>85</v>
      </c>
      <c r="D22" s="43" t="s">
        <v>62</v>
      </c>
      <c r="E22" s="43"/>
      <c r="F22" s="43"/>
      <c r="G22" s="43"/>
      <c r="H22" s="43"/>
      <c r="I22" s="43"/>
      <c r="J22" s="36">
        <v>76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13">
        <f t="shared" si="2"/>
        <v>10.857142857142858</v>
      </c>
    </row>
    <row r="23" spans="2:17" x14ac:dyDescent="0.25">
      <c r="B23" s="7">
        <f t="shared" si="1"/>
        <v>15</v>
      </c>
      <c r="C23" s="37" t="s">
        <v>86</v>
      </c>
      <c r="D23" s="43" t="s">
        <v>63</v>
      </c>
      <c r="E23" s="43"/>
      <c r="F23" s="43"/>
      <c r="G23" s="43"/>
      <c r="H23" s="43"/>
      <c r="I23" s="43"/>
      <c r="J23" s="36">
        <v>70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13">
        <f t="shared" si="2"/>
        <v>10</v>
      </c>
    </row>
    <row r="24" spans="2:17" x14ac:dyDescent="0.25">
      <c r="B24" s="7">
        <f t="shared" si="1"/>
        <v>16</v>
      </c>
      <c r="C24" s="37" t="s">
        <v>87</v>
      </c>
      <c r="D24" s="43" t="s">
        <v>64</v>
      </c>
      <c r="E24" s="43"/>
      <c r="F24" s="43"/>
      <c r="G24" s="43"/>
      <c r="H24" s="43"/>
      <c r="I24" s="43"/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13">
        <f t="shared" si="2"/>
        <v>0</v>
      </c>
    </row>
    <row r="25" spans="2:17" x14ac:dyDescent="0.25">
      <c r="B25" s="7">
        <f t="shared" si="1"/>
        <v>17</v>
      </c>
      <c r="C25" s="37" t="s">
        <v>88</v>
      </c>
      <c r="D25" s="43" t="s">
        <v>65</v>
      </c>
      <c r="E25" s="43"/>
      <c r="F25" s="43"/>
      <c r="G25" s="43"/>
      <c r="H25" s="43"/>
      <c r="I25" s="43"/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13">
        <f t="shared" si="2"/>
        <v>0</v>
      </c>
    </row>
    <row r="26" spans="2:17" x14ac:dyDescent="0.25">
      <c r="B26" s="7">
        <f t="shared" si="1"/>
        <v>18</v>
      </c>
      <c r="C26" s="37" t="s">
        <v>89</v>
      </c>
      <c r="D26" s="43" t="s">
        <v>66</v>
      </c>
      <c r="E26" s="43"/>
      <c r="F26" s="43"/>
      <c r="G26" s="43"/>
      <c r="H26" s="43"/>
      <c r="I26" s="43"/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13">
        <f t="shared" si="2"/>
        <v>0</v>
      </c>
    </row>
    <row r="27" spans="2:17" x14ac:dyDescent="0.25">
      <c r="B27" s="7">
        <f t="shared" si="1"/>
        <v>19</v>
      </c>
      <c r="C27" s="37" t="s">
        <v>90</v>
      </c>
      <c r="D27" s="43" t="s">
        <v>67</v>
      </c>
      <c r="E27" s="43"/>
      <c r="F27" s="43"/>
      <c r="G27" s="43"/>
      <c r="H27" s="43"/>
      <c r="I27" s="43"/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13">
        <f t="shared" si="2"/>
        <v>0</v>
      </c>
    </row>
    <row r="28" spans="2:17" x14ac:dyDescent="0.25">
      <c r="B28" s="7">
        <f t="shared" si="1"/>
        <v>20</v>
      </c>
      <c r="C28" s="37" t="s">
        <v>91</v>
      </c>
      <c r="D28" s="43" t="s">
        <v>68</v>
      </c>
      <c r="E28" s="43"/>
      <c r="F28" s="43"/>
      <c r="G28" s="43"/>
      <c r="H28" s="43"/>
      <c r="I28" s="43"/>
      <c r="J28" s="36">
        <v>70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13">
        <f t="shared" si="2"/>
        <v>10</v>
      </c>
    </row>
    <row r="29" spans="2:17" x14ac:dyDescent="0.25">
      <c r="B29" s="7">
        <f t="shared" si="1"/>
        <v>21</v>
      </c>
      <c r="C29" s="37" t="s">
        <v>92</v>
      </c>
      <c r="D29" s="43" t="s">
        <v>69</v>
      </c>
      <c r="E29" s="43"/>
      <c r="F29" s="43"/>
      <c r="G29" s="43"/>
      <c r="H29" s="43"/>
      <c r="I29" s="43"/>
      <c r="J29" s="36">
        <v>73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13">
        <f t="shared" si="2"/>
        <v>10.428571428571429</v>
      </c>
    </row>
    <row r="30" spans="2:17" x14ac:dyDescent="0.25">
      <c r="B30" s="7">
        <f t="shared" si="1"/>
        <v>22</v>
      </c>
      <c r="C30" s="37" t="s">
        <v>93</v>
      </c>
      <c r="D30" s="43" t="s">
        <v>70</v>
      </c>
      <c r="E30" s="43"/>
      <c r="F30" s="43"/>
      <c r="G30" s="43"/>
      <c r="H30" s="43"/>
      <c r="I30" s="43"/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13">
        <f t="shared" si="2"/>
        <v>0</v>
      </c>
    </row>
    <row r="31" spans="2:17" x14ac:dyDescent="0.25">
      <c r="B31" s="7">
        <f t="shared" si="1"/>
        <v>23</v>
      </c>
      <c r="C31" s="37" t="s">
        <v>94</v>
      </c>
      <c r="D31" s="43" t="s">
        <v>71</v>
      </c>
      <c r="E31" s="43"/>
      <c r="F31" s="43"/>
      <c r="G31" s="43"/>
      <c r="H31" s="43"/>
      <c r="I31" s="43"/>
      <c r="J31" s="36">
        <v>70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13">
        <f t="shared" si="2"/>
        <v>10</v>
      </c>
    </row>
    <row r="32" spans="2:17" x14ac:dyDescent="0.25">
      <c r="B32" s="7">
        <f t="shared" si="1"/>
        <v>24</v>
      </c>
      <c r="C32" s="37" t="s">
        <v>95</v>
      </c>
      <c r="D32" s="43" t="s">
        <v>72</v>
      </c>
      <c r="E32" s="43"/>
      <c r="F32" s="43"/>
      <c r="G32" s="43"/>
      <c r="H32" s="43"/>
      <c r="I32" s="43"/>
      <c r="J32" s="36">
        <v>71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13">
        <f t="shared" si="2"/>
        <v>10.142857142857142</v>
      </c>
    </row>
    <row r="33" spans="2:17" x14ac:dyDescent="0.25">
      <c r="B33" s="7">
        <f t="shared" si="1"/>
        <v>25</v>
      </c>
      <c r="C33" s="7"/>
      <c r="D33" s="43"/>
      <c r="E33" s="43"/>
      <c r="F33" s="43"/>
      <c r="G33" s="43"/>
      <c r="H33" s="43"/>
      <c r="I33" s="43"/>
      <c r="J33" s="17"/>
      <c r="K33" s="4"/>
      <c r="L33" s="4"/>
      <c r="M33" s="4"/>
      <c r="N33" s="4"/>
      <c r="O33" s="4"/>
      <c r="P33" s="4"/>
      <c r="Q33" s="13">
        <f t="shared" si="2"/>
        <v>0</v>
      </c>
    </row>
    <row r="34" spans="2:17" x14ac:dyDescent="0.25">
      <c r="B34" s="7">
        <f t="shared" si="1"/>
        <v>26</v>
      </c>
      <c r="C34" s="7"/>
      <c r="D34" s="43"/>
      <c r="E34" s="43"/>
      <c r="F34" s="43"/>
      <c r="G34" s="43"/>
      <c r="H34" s="43"/>
      <c r="I34" s="43"/>
      <c r="J34" s="17"/>
      <c r="K34" s="4"/>
      <c r="L34" s="4"/>
      <c r="M34" s="4"/>
      <c r="N34" s="4"/>
      <c r="O34" s="4"/>
      <c r="P34" s="4"/>
      <c r="Q34" s="13">
        <f t="shared" si="2"/>
        <v>0</v>
      </c>
    </row>
    <row r="35" spans="2:17" x14ac:dyDescent="0.25">
      <c r="B35" s="14" t="e">
        <f>#REF!+1</f>
        <v>#REF!</v>
      </c>
      <c r="C35" s="20"/>
      <c r="D35" s="59"/>
      <c r="E35" s="60"/>
      <c r="F35" s="60"/>
      <c r="G35" s="60"/>
      <c r="H35" s="60"/>
      <c r="I35" s="61"/>
      <c r="J35" s="3"/>
      <c r="K35" s="3"/>
      <c r="L35" s="3"/>
      <c r="M35" s="3"/>
      <c r="N35" s="3"/>
      <c r="O35" s="3"/>
      <c r="P35" s="3"/>
      <c r="Q35" s="13">
        <f t="shared" ref="Q35" si="3">SUM(J35:P35)/7</f>
        <v>0</v>
      </c>
    </row>
    <row r="36" spans="2:17" x14ac:dyDescent="0.25">
      <c r="C36" s="41"/>
      <c r="D36" s="41"/>
      <c r="E36" s="9"/>
      <c r="H36" s="42" t="s">
        <v>19</v>
      </c>
      <c r="I36" s="42"/>
      <c r="J36" s="21">
        <f t="shared" ref="J36:P36" si="4">COUNTIF(J9:J35,"&gt;=70")</f>
        <v>14</v>
      </c>
      <c r="K36" s="21">
        <f t="shared" si="4"/>
        <v>0</v>
      </c>
      <c r="L36" s="21">
        <f t="shared" si="4"/>
        <v>0</v>
      </c>
      <c r="M36" s="21">
        <f t="shared" si="4"/>
        <v>0</v>
      </c>
      <c r="N36" s="21">
        <f t="shared" si="4"/>
        <v>0</v>
      </c>
      <c r="O36" s="21">
        <f t="shared" si="4"/>
        <v>0</v>
      </c>
      <c r="P36" s="21">
        <f t="shared" si="4"/>
        <v>0</v>
      </c>
      <c r="Q36" s="25">
        <f>COUNTIF(Q9:Q34,"&gt;=70")</f>
        <v>0</v>
      </c>
    </row>
    <row r="37" spans="2:17" x14ac:dyDescent="0.25">
      <c r="C37" s="41"/>
      <c r="D37" s="41"/>
      <c r="E37" s="10"/>
      <c r="H37" s="45" t="s">
        <v>20</v>
      </c>
      <c r="I37" s="45"/>
      <c r="J37" s="22">
        <f t="shared" ref="J37:Q37" si="5">COUNTIF(J9:J35,"&lt;70")</f>
        <v>10</v>
      </c>
      <c r="K37" s="22">
        <f t="shared" si="5"/>
        <v>24</v>
      </c>
      <c r="L37" s="22">
        <f t="shared" si="5"/>
        <v>24</v>
      </c>
      <c r="M37" s="22">
        <f t="shared" si="5"/>
        <v>24</v>
      </c>
      <c r="N37" s="22">
        <f t="shared" si="5"/>
        <v>24</v>
      </c>
      <c r="O37" s="22">
        <f t="shared" si="5"/>
        <v>24</v>
      </c>
      <c r="P37" s="22">
        <f t="shared" si="5"/>
        <v>24</v>
      </c>
      <c r="Q37" s="22">
        <f t="shared" si="5"/>
        <v>27</v>
      </c>
    </row>
    <row r="38" spans="2:17" x14ac:dyDescent="0.25">
      <c r="C38" s="41"/>
      <c r="D38" s="41"/>
      <c r="E38" s="41"/>
      <c r="H38" s="45" t="s">
        <v>21</v>
      </c>
      <c r="I38" s="45"/>
      <c r="J38" s="22">
        <f t="shared" ref="J38:Q38" si="6">COUNT(J9:J35)</f>
        <v>24</v>
      </c>
      <c r="K38" s="22">
        <f t="shared" si="6"/>
        <v>24</v>
      </c>
      <c r="L38" s="22">
        <f t="shared" si="6"/>
        <v>24</v>
      </c>
      <c r="M38" s="22">
        <f t="shared" si="6"/>
        <v>24</v>
      </c>
      <c r="N38" s="22">
        <f t="shared" si="6"/>
        <v>24</v>
      </c>
      <c r="O38" s="22">
        <f t="shared" si="6"/>
        <v>24</v>
      </c>
      <c r="P38" s="22">
        <f t="shared" si="6"/>
        <v>24</v>
      </c>
      <c r="Q38" s="22">
        <f t="shared" si="6"/>
        <v>27</v>
      </c>
    </row>
    <row r="39" spans="2:17" x14ac:dyDescent="0.25">
      <c r="C39" s="41"/>
      <c r="D39" s="41"/>
      <c r="E39" s="9"/>
      <c r="F39" s="11"/>
      <c r="H39" s="46" t="s">
        <v>16</v>
      </c>
      <c r="I39" s="46"/>
      <c r="J39" s="23">
        <f>J36/J38</f>
        <v>0.58333333333333337</v>
      </c>
      <c r="K39" s="24">
        <f t="shared" ref="K39:Q39" si="7">K36/K38</f>
        <v>0</v>
      </c>
      <c r="L39" s="24">
        <f t="shared" si="7"/>
        <v>0</v>
      </c>
      <c r="M39" s="24">
        <f t="shared" si="7"/>
        <v>0</v>
      </c>
      <c r="N39" s="24">
        <f t="shared" si="7"/>
        <v>0</v>
      </c>
      <c r="O39" s="24">
        <f t="shared" si="7"/>
        <v>0</v>
      </c>
      <c r="P39" s="24">
        <f t="shared" si="7"/>
        <v>0</v>
      </c>
      <c r="Q39" s="24">
        <f t="shared" si="7"/>
        <v>0</v>
      </c>
    </row>
    <row r="40" spans="2:17" x14ac:dyDescent="0.25">
      <c r="C40" s="41"/>
      <c r="D40" s="41"/>
      <c r="E40" s="9"/>
      <c r="F40" s="11"/>
      <c r="H40" s="46" t="s">
        <v>17</v>
      </c>
      <c r="I40" s="46"/>
      <c r="J40" s="23">
        <f>J37/J38</f>
        <v>0.41666666666666669</v>
      </c>
      <c r="K40" s="23">
        <f t="shared" ref="K40:Q40" si="8">K37/K38</f>
        <v>1</v>
      </c>
      <c r="L40" s="24">
        <f t="shared" si="8"/>
        <v>1</v>
      </c>
      <c r="M40" s="24">
        <f t="shared" si="8"/>
        <v>1</v>
      </c>
      <c r="N40" s="24">
        <f t="shared" si="8"/>
        <v>1</v>
      </c>
      <c r="O40" s="24">
        <f t="shared" si="8"/>
        <v>1</v>
      </c>
      <c r="P40" s="24">
        <f t="shared" si="8"/>
        <v>1</v>
      </c>
      <c r="Q40" s="24">
        <f t="shared" si="8"/>
        <v>1</v>
      </c>
    </row>
    <row r="41" spans="2:17" x14ac:dyDescent="0.25">
      <c r="C41" s="41"/>
      <c r="D41" s="41"/>
      <c r="E41" s="10"/>
      <c r="F41" s="11"/>
    </row>
    <row r="42" spans="2:17" x14ac:dyDescent="0.25">
      <c r="C42" s="9"/>
      <c r="D42" s="9"/>
      <c r="E42" s="10"/>
      <c r="F42" s="11"/>
    </row>
    <row r="43" spans="2:17" x14ac:dyDescent="0.25">
      <c r="J43" s="47" t="s">
        <v>31</v>
      </c>
      <c r="K43" s="47"/>
      <c r="L43" s="47"/>
      <c r="M43" s="47"/>
      <c r="N43" s="47"/>
      <c r="O43" s="47"/>
      <c r="P43" s="47"/>
    </row>
    <row r="44" spans="2:17" x14ac:dyDescent="0.25">
      <c r="J44" s="44" t="s">
        <v>18</v>
      </c>
      <c r="K44" s="44"/>
      <c r="L44" s="44"/>
      <c r="M44" s="44"/>
      <c r="N44" s="44"/>
      <c r="O44" s="44"/>
      <c r="P44" s="44"/>
    </row>
  </sheetData>
  <mergeCells count="49">
    <mergeCell ref="C3:P3"/>
    <mergeCell ref="C40:D40"/>
    <mergeCell ref="C41:D41"/>
    <mergeCell ref="C39:D39"/>
    <mergeCell ref="C38:E38"/>
    <mergeCell ref="H36:I36"/>
    <mergeCell ref="H37:I37"/>
    <mergeCell ref="H38:I38"/>
    <mergeCell ref="H39:I39"/>
    <mergeCell ref="H40:I40"/>
    <mergeCell ref="D4:G4"/>
    <mergeCell ref="D16:I16"/>
    <mergeCell ref="J44:P44"/>
    <mergeCell ref="C37:D37"/>
    <mergeCell ref="I6:J6"/>
    <mergeCell ref="K6:P6"/>
    <mergeCell ref="J43:P43"/>
    <mergeCell ref="D26:I26"/>
    <mergeCell ref="J4:K4"/>
    <mergeCell ref="N4:O4"/>
    <mergeCell ref="D6:G6"/>
    <mergeCell ref="D8:I8"/>
    <mergeCell ref="D20:I20"/>
    <mergeCell ref="D9:I9"/>
    <mergeCell ref="D11:I11"/>
    <mergeCell ref="D10:I10"/>
    <mergeCell ref="D12:I12"/>
    <mergeCell ref="D13:I13"/>
    <mergeCell ref="D14:I14"/>
    <mergeCell ref="D15:I15"/>
    <mergeCell ref="D17:I17"/>
    <mergeCell ref="D18:I18"/>
    <mergeCell ref="D19:I19"/>
    <mergeCell ref="C36:D36"/>
    <mergeCell ref="D35:I35"/>
    <mergeCell ref="D33:I33"/>
    <mergeCell ref="D34:I34"/>
    <mergeCell ref="B2:P2"/>
    <mergeCell ref="D27:I27"/>
    <mergeCell ref="D28:I28"/>
    <mergeCell ref="D29:I29"/>
    <mergeCell ref="D30:I30"/>
    <mergeCell ref="D31:I31"/>
    <mergeCell ref="D32:I32"/>
    <mergeCell ref="D21:I21"/>
    <mergeCell ref="D22:I22"/>
    <mergeCell ref="D23:I23"/>
    <mergeCell ref="D24:I24"/>
    <mergeCell ref="D25:I2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62"/>
  <sheetViews>
    <sheetView topLeftCell="A40" zoomScaleNormal="100" workbookViewId="0">
      <selection activeCell="J20" sqref="J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24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33"/>
      <c r="R3" s="33"/>
    </row>
    <row r="4" spans="2:24" x14ac:dyDescent="0.25">
      <c r="C4" t="s">
        <v>0</v>
      </c>
      <c r="D4" s="50" t="s">
        <v>24</v>
      </c>
      <c r="E4" s="50"/>
      <c r="F4" s="50"/>
      <c r="G4" s="50"/>
      <c r="I4" t="s">
        <v>1</v>
      </c>
      <c r="J4" s="51" t="s">
        <v>32</v>
      </c>
      <c r="K4" s="51"/>
      <c r="M4" t="s">
        <v>2</v>
      </c>
      <c r="N4" s="52">
        <v>45229</v>
      </c>
      <c r="O4" s="52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51" t="s">
        <v>96</v>
      </c>
      <c r="E6" s="51"/>
      <c r="F6" s="51"/>
      <c r="G6" s="51"/>
      <c r="I6" s="53" t="s">
        <v>22</v>
      </c>
      <c r="J6" s="53"/>
      <c r="K6" s="54" t="s">
        <v>25</v>
      </c>
      <c r="L6" s="54"/>
      <c r="M6" s="54"/>
      <c r="N6" s="54"/>
      <c r="O6" s="54"/>
      <c r="P6" s="54"/>
      <c r="T6" s="11"/>
      <c r="U6" s="32"/>
      <c r="V6" s="32"/>
      <c r="W6" s="32"/>
      <c r="X6" s="32"/>
    </row>
    <row r="7" spans="2:24" ht="11.25" customHeight="1" x14ac:dyDescent="0.25">
      <c r="T7" s="11"/>
      <c r="U7" s="11"/>
      <c r="V7" s="11"/>
      <c r="W7" s="11"/>
      <c r="X7" s="11"/>
    </row>
    <row r="8" spans="2:24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36" t="s">
        <v>7</v>
      </c>
      <c r="K8" s="36" t="s">
        <v>10</v>
      </c>
      <c r="L8" s="36" t="s">
        <v>11</v>
      </c>
      <c r="M8" s="36" t="s">
        <v>12</v>
      </c>
      <c r="N8" s="36" t="s">
        <v>13</v>
      </c>
      <c r="O8" s="36" t="s">
        <v>14</v>
      </c>
      <c r="P8" s="36" t="s">
        <v>15</v>
      </c>
      <c r="Q8" s="12" t="s">
        <v>23</v>
      </c>
      <c r="T8" s="11"/>
      <c r="U8" s="11"/>
      <c r="V8" s="11"/>
      <c r="W8" s="11"/>
      <c r="X8" s="11"/>
    </row>
    <row r="9" spans="2:24" x14ac:dyDescent="0.25">
      <c r="B9" s="37">
        <v>1</v>
      </c>
      <c r="C9" s="37" t="s">
        <v>119</v>
      </c>
      <c r="D9" s="43" t="s">
        <v>97</v>
      </c>
      <c r="E9" s="43"/>
      <c r="F9" s="43"/>
      <c r="G9" s="43"/>
      <c r="H9" s="43"/>
      <c r="I9" s="43"/>
      <c r="J9" s="36">
        <v>75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3">
        <f>SUM(J9:P9)/4</f>
        <v>18.75</v>
      </c>
      <c r="T9" s="11"/>
      <c r="U9" s="32"/>
      <c r="V9" s="32"/>
      <c r="W9" s="32"/>
      <c r="X9" s="32"/>
    </row>
    <row r="10" spans="2:24" x14ac:dyDescent="0.25">
      <c r="B10" s="37">
        <f>B9+1</f>
        <v>2</v>
      </c>
      <c r="C10" s="37" t="s">
        <v>120</v>
      </c>
      <c r="D10" s="43" t="s">
        <v>98</v>
      </c>
      <c r="E10" s="43"/>
      <c r="F10" s="43"/>
      <c r="G10" s="43"/>
      <c r="H10" s="43"/>
      <c r="I10" s="43"/>
      <c r="J10" s="36">
        <v>75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3">
        <f t="shared" ref="Q10:Q14" si="0">SUM(J10:P10)/4</f>
        <v>18.75</v>
      </c>
      <c r="T10" s="11"/>
      <c r="U10" s="32"/>
      <c r="V10" s="32"/>
      <c r="W10" s="32"/>
      <c r="X10" s="32"/>
    </row>
    <row r="11" spans="2:24" x14ac:dyDescent="0.25">
      <c r="B11" s="37">
        <f t="shared" ref="B11:B53" si="1">B10+1</f>
        <v>3</v>
      </c>
      <c r="C11" s="37" t="s">
        <v>121</v>
      </c>
      <c r="D11" s="43" t="s">
        <v>99</v>
      </c>
      <c r="E11" s="43"/>
      <c r="F11" s="43"/>
      <c r="G11" s="43"/>
      <c r="H11" s="43"/>
      <c r="I11" s="43"/>
      <c r="J11" s="36">
        <v>73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3">
        <f t="shared" si="0"/>
        <v>18.25</v>
      </c>
      <c r="T11" s="11"/>
      <c r="U11" s="32"/>
      <c r="V11" s="32"/>
      <c r="W11" s="32"/>
      <c r="X11" s="32"/>
    </row>
    <row r="12" spans="2:24" x14ac:dyDescent="0.25">
      <c r="B12" s="37">
        <f t="shared" si="1"/>
        <v>4</v>
      </c>
      <c r="C12" s="37" t="s">
        <v>122</v>
      </c>
      <c r="D12" s="43" t="s">
        <v>100</v>
      </c>
      <c r="E12" s="43"/>
      <c r="F12" s="43"/>
      <c r="G12" s="43"/>
      <c r="H12" s="43"/>
      <c r="I12" s="43"/>
      <c r="J12" s="36">
        <v>73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13">
        <f t="shared" si="0"/>
        <v>18.25</v>
      </c>
      <c r="T12" s="11"/>
      <c r="U12" s="32"/>
      <c r="V12" s="32"/>
      <c r="W12" s="32"/>
      <c r="X12" s="32"/>
    </row>
    <row r="13" spans="2:24" x14ac:dyDescent="0.25">
      <c r="B13" s="37">
        <f t="shared" si="1"/>
        <v>5</v>
      </c>
      <c r="C13" s="37" t="s">
        <v>123</v>
      </c>
      <c r="D13" s="43" t="s">
        <v>101</v>
      </c>
      <c r="E13" s="43"/>
      <c r="F13" s="43"/>
      <c r="G13" s="43"/>
      <c r="H13" s="43"/>
      <c r="I13" s="43"/>
      <c r="J13" s="36">
        <v>78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3">
        <f t="shared" si="0"/>
        <v>19.5</v>
      </c>
      <c r="T13" s="11"/>
      <c r="U13" s="32"/>
      <c r="V13" s="32"/>
      <c r="W13" s="32"/>
      <c r="X13" s="32"/>
    </row>
    <row r="14" spans="2:24" x14ac:dyDescent="0.25">
      <c r="B14" s="37">
        <f t="shared" si="1"/>
        <v>6</v>
      </c>
      <c r="C14" s="37" t="s">
        <v>124</v>
      </c>
      <c r="D14" s="43" t="s">
        <v>102</v>
      </c>
      <c r="E14" s="43"/>
      <c r="F14" s="43"/>
      <c r="G14" s="43"/>
      <c r="H14" s="43"/>
      <c r="I14" s="43"/>
      <c r="J14" s="36">
        <v>73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3">
        <f t="shared" si="0"/>
        <v>18.25</v>
      </c>
      <c r="T14" s="11"/>
      <c r="U14" s="32"/>
      <c r="V14" s="32"/>
      <c r="W14" s="32"/>
      <c r="X14" s="32"/>
    </row>
    <row r="15" spans="2:24" x14ac:dyDescent="0.25">
      <c r="B15" s="37">
        <f t="shared" si="1"/>
        <v>7</v>
      </c>
      <c r="C15" s="37" t="s">
        <v>125</v>
      </c>
      <c r="D15" s="43" t="s">
        <v>103</v>
      </c>
      <c r="E15" s="43"/>
      <c r="F15" s="43"/>
      <c r="G15" s="43"/>
      <c r="H15" s="43"/>
      <c r="I15" s="43"/>
      <c r="J15" s="40">
        <v>80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13">
        <f t="shared" ref="Q15:Q53" si="2">SUM(J15:P15)/7</f>
        <v>11.428571428571429</v>
      </c>
      <c r="T15" s="11"/>
      <c r="U15" s="11"/>
      <c r="V15" s="11"/>
      <c r="W15" s="11"/>
      <c r="X15" s="11"/>
    </row>
    <row r="16" spans="2:24" x14ac:dyDescent="0.25">
      <c r="B16" s="37">
        <f t="shared" si="1"/>
        <v>8</v>
      </c>
      <c r="C16" s="37" t="s">
        <v>140</v>
      </c>
      <c r="D16" s="60" t="s">
        <v>104</v>
      </c>
      <c r="E16" s="60"/>
      <c r="F16" s="60"/>
      <c r="G16" s="60"/>
      <c r="H16" s="60"/>
      <c r="I16" s="62"/>
      <c r="J16" s="40">
        <v>83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30">
        <f>SUM(N16:P16)/7</f>
        <v>0</v>
      </c>
    </row>
    <row r="17" spans="2:17" x14ac:dyDescent="0.25">
      <c r="B17" s="37">
        <f t="shared" si="1"/>
        <v>9</v>
      </c>
      <c r="C17" s="37" t="s">
        <v>127</v>
      </c>
      <c r="D17" s="43" t="s">
        <v>105</v>
      </c>
      <c r="E17" s="43"/>
      <c r="F17" s="43"/>
      <c r="G17" s="43"/>
      <c r="H17" s="43"/>
      <c r="I17" s="43"/>
      <c r="J17" s="40">
        <v>73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13">
        <f t="shared" si="2"/>
        <v>10.428571428571429</v>
      </c>
    </row>
    <row r="18" spans="2:17" x14ac:dyDescent="0.25">
      <c r="B18" s="37">
        <f t="shared" si="1"/>
        <v>10</v>
      </c>
      <c r="C18" s="37" t="s">
        <v>126</v>
      </c>
      <c r="D18" s="43" t="s">
        <v>106</v>
      </c>
      <c r="E18" s="43"/>
      <c r="F18" s="43"/>
      <c r="G18" s="43"/>
      <c r="H18" s="43"/>
      <c r="I18" s="43"/>
      <c r="J18" s="40">
        <v>70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13">
        <f t="shared" si="2"/>
        <v>10</v>
      </c>
    </row>
    <row r="19" spans="2:17" x14ac:dyDescent="0.25">
      <c r="B19" s="37">
        <f t="shared" si="1"/>
        <v>11</v>
      </c>
      <c r="C19" s="37" t="s">
        <v>139</v>
      </c>
      <c r="D19" s="43" t="s">
        <v>107</v>
      </c>
      <c r="E19" s="43"/>
      <c r="F19" s="43"/>
      <c r="G19" s="43"/>
      <c r="H19" s="43"/>
      <c r="I19" s="43"/>
      <c r="J19" s="40">
        <v>74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13">
        <f t="shared" si="2"/>
        <v>10.571428571428571</v>
      </c>
    </row>
    <row r="20" spans="2:17" x14ac:dyDescent="0.25">
      <c r="B20" s="37">
        <f t="shared" si="1"/>
        <v>12</v>
      </c>
      <c r="C20" s="37" t="s">
        <v>128</v>
      </c>
      <c r="D20" s="43" t="s">
        <v>108</v>
      </c>
      <c r="E20" s="43"/>
      <c r="F20" s="43"/>
      <c r="G20" s="43"/>
      <c r="H20" s="43"/>
      <c r="I20" s="43"/>
      <c r="J20" s="40">
        <v>78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13">
        <f t="shared" si="2"/>
        <v>11.142857142857142</v>
      </c>
    </row>
    <row r="21" spans="2:17" x14ac:dyDescent="0.25">
      <c r="B21" s="37">
        <f t="shared" si="1"/>
        <v>13</v>
      </c>
      <c r="C21" s="37" t="s">
        <v>129</v>
      </c>
      <c r="D21" s="43" t="s">
        <v>109</v>
      </c>
      <c r="E21" s="43"/>
      <c r="F21" s="43"/>
      <c r="G21" s="43"/>
      <c r="H21" s="43"/>
      <c r="I21" s="43"/>
      <c r="J21" s="40">
        <v>83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13">
        <f t="shared" si="2"/>
        <v>11.857142857142858</v>
      </c>
    </row>
    <row r="22" spans="2:17" x14ac:dyDescent="0.25">
      <c r="B22" s="37">
        <f t="shared" si="1"/>
        <v>14</v>
      </c>
      <c r="C22" s="37" t="s">
        <v>130</v>
      </c>
      <c r="D22" s="43" t="s">
        <v>110</v>
      </c>
      <c r="E22" s="43"/>
      <c r="F22" s="43"/>
      <c r="G22" s="43"/>
      <c r="H22" s="43"/>
      <c r="I22" s="43"/>
      <c r="J22" s="40">
        <v>85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13">
        <f t="shared" si="2"/>
        <v>12.142857142857142</v>
      </c>
    </row>
    <row r="23" spans="2:17" x14ac:dyDescent="0.25">
      <c r="B23" s="37">
        <f t="shared" si="1"/>
        <v>15</v>
      </c>
      <c r="C23" s="37" t="s">
        <v>131</v>
      </c>
      <c r="D23" s="43" t="s">
        <v>111</v>
      </c>
      <c r="E23" s="43"/>
      <c r="F23" s="43"/>
      <c r="G23" s="43"/>
      <c r="H23" s="43"/>
      <c r="I23" s="43"/>
      <c r="J23" s="40">
        <v>73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13">
        <f t="shared" si="2"/>
        <v>10.428571428571429</v>
      </c>
    </row>
    <row r="24" spans="2:17" x14ac:dyDescent="0.25">
      <c r="B24" s="37">
        <f t="shared" si="1"/>
        <v>16</v>
      </c>
      <c r="C24" s="37" t="s">
        <v>132</v>
      </c>
      <c r="D24" s="43" t="s">
        <v>112</v>
      </c>
      <c r="E24" s="43"/>
      <c r="F24" s="43"/>
      <c r="G24" s="43"/>
      <c r="H24" s="43"/>
      <c r="I24" s="43"/>
      <c r="J24" s="40">
        <v>73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13">
        <f t="shared" si="2"/>
        <v>10.428571428571429</v>
      </c>
    </row>
    <row r="25" spans="2:17" x14ac:dyDescent="0.25">
      <c r="B25" s="37">
        <f t="shared" si="1"/>
        <v>17</v>
      </c>
      <c r="C25" s="37" t="s">
        <v>133</v>
      </c>
      <c r="D25" s="43" t="s">
        <v>113</v>
      </c>
      <c r="E25" s="43"/>
      <c r="F25" s="43"/>
      <c r="G25" s="43"/>
      <c r="H25" s="43"/>
      <c r="I25" s="43"/>
      <c r="J25" s="40">
        <v>83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13">
        <f t="shared" si="2"/>
        <v>11.857142857142858</v>
      </c>
    </row>
    <row r="26" spans="2:17" x14ac:dyDescent="0.25">
      <c r="B26" s="37">
        <f t="shared" si="1"/>
        <v>18</v>
      </c>
      <c r="C26" s="37" t="s">
        <v>134</v>
      </c>
      <c r="D26" s="43" t="s">
        <v>114</v>
      </c>
      <c r="E26" s="43"/>
      <c r="F26" s="43"/>
      <c r="G26" s="43"/>
      <c r="H26" s="43"/>
      <c r="I26" s="43"/>
      <c r="J26" s="40">
        <v>78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13">
        <f t="shared" si="2"/>
        <v>11.142857142857142</v>
      </c>
    </row>
    <row r="27" spans="2:17" x14ac:dyDescent="0.25">
      <c r="B27" s="37">
        <f t="shared" si="1"/>
        <v>19</v>
      </c>
      <c r="C27" s="37" t="s">
        <v>135</v>
      </c>
      <c r="D27" s="43" t="s">
        <v>115</v>
      </c>
      <c r="E27" s="43"/>
      <c r="F27" s="43"/>
      <c r="G27" s="43"/>
      <c r="H27" s="43"/>
      <c r="I27" s="43"/>
      <c r="J27" s="40">
        <v>76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13">
        <f t="shared" si="2"/>
        <v>10.857142857142858</v>
      </c>
    </row>
    <row r="28" spans="2:17" x14ac:dyDescent="0.25">
      <c r="B28" s="37">
        <f t="shared" si="1"/>
        <v>20</v>
      </c>
      <c r="C28" s="37" t="s">
        <v>136</v>
      </c>
      <c r="D28" s="43" t="s">
        <v>116</v>
      </c>
      <c r="E28" s="43"/>
      <c r="F28" s="43"/>
      <c r="G28" s="43"/>
      <c r="H28" s="43"/>
      <c r="I28" s="43"/>
      <c r="J28" s="40">
        <v>88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13">
        <f t="shared" si="2"/>
        <v>12.571428571428571</v>
      </c>
    </row>
    <row r="29" spans="2:17" x14ac:dyDescent="0.25">
      <c r="B29" s="37">
        <f t="shared" si="1"/>
        <v>21</v>
      </c>
      <c r="C29" s="37" t="s">
        <v>138</v>
      </c>
      <c r="D29" s="43" t="s">
        <v>117</v>
      </c>
      <c r="E29" s="43"/>
      <c r="F29" s="43"/>
      <c r="G29" s="43"/>
      <c r="H29" s="43"/>
      <c r="I29" s="43"/>
      <c r="J29" s="40">
        <v>85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13">
        <f t="shared" si="2"/>
        <v>12.142857142857142</v>
      </c>
    </row>
    <row r="30" spans="2:17" x14ac:dyDescent="0.25">
      <c r="B30" s="37">
        <f t="shared" si="1"/>
        <v>22</v>
      </c>
      <c r="C30" s="37" t="s">
        <v>137</v>
      </c>
      <c r="D30" s="43" t="s">
        <v>118</v>
      </c>
      <c r="E30" s="43"/>
      <c r="F30" s="43"/>
      <c r="G30" s="43"/>
      <c r="H30" s="43"/>
      <c r="I30" s="43"/>
      <c r="J30" s="40">
        <v>88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13">
        <f t="shared" si="2"/>
        <v>12.571428571428571</v>
      </c>
    </row>
    <row r="31" spans="2:17" x14ac:dyDescent="0.25">
      <c r="B31" s="37">
        <f t="shared" si="1"/>
        <v>23</v>
      </c>
      <c r="C31" s="37"/>
      <c r="D31" s="43"/>
      <c r="E31" s="43"/>
      <c r="F31" s="43"/>
      <c r="G31" s="43"/>
      <c r="H31" s="43"/>
      <c r="I31" s="43"/>
      <c r="J31" s="36"/>
      <c r="K31" s="36"/>
      <c r="L31" s="36"/>
      <c r="M31" s="36"/>
      <c r="N31" s="36"/>
      <c r="O31" s="36"/>
      <c r="P31" s="36"/>
      <c r="Q31" s="13">
        <f t="shared" si="2"/>
        <v>0</v>
      </c>
    </row>
    <row r="32" spans="2:17" x14ac:dyDescent="0.25">
      <c r="B32" s="37">
        <f t="shared" si="1"/>
        <v>24</v>
      </c>
      <c r="C32" s="37"/>
      <c r="D32" s="43"/>
      <c r="E32" s="43"/>
      <c r="F32" s="43"/>
      <c r="G32" s="43"/>
      <c r="H32" s="43"/>
      <c r="I32" s="43"/>
      <c r="J32" s="36"/>
      <c r="K32" s="36"/>
      <c r="L32" s="36"/>
      <c r="M32" s="36"/>
      <c r="N32" s="36"/>
      <c r="O32" s="36"/>
      <c r="P32" s="36"/>
      <c r="Q32" s="13">
        <f t="shared" si="2"/>
        <v>0</v>
      </c>
    </row>
    <row r="33" spans="2:17" x14ac:dyDescent="0.25">
      <c r="B33" s="37">
        <f t="shared" si="1"/>
        <v>25</v>
      </c>
      <c r="C33" s="37"/>
      <c r="D33" s="43"/>
      <c r="E33" s="43"/>
      <c r="F33" s="43"/>
      <c r="G33" s="43"/>
      <c r="H33" s="43"/>
      <c r="I33" s="43"/>
      <c r="J33" s="36"/>
      <c r="K33" s="36"/>
      <c r="L33" s="36"/>
      <c r="M33" s="36"/>
      <c r="N33" s="36"/>
      <c r="O33" s="36"/>
      <c r="P33" s="36"/>
      <c r="Q33" s="13">
        <f t="shared" si="2"/>
        <v>0</v>
      </c>
    </row>
    <row r="34" spans="2:17" x14ac:dyDescent="0.25">
      <c r="B34" s="37">
        <f t="shared" si="1"/>
        <v>26</v>
      </c>
      <c r="C34" s="37"/>
      <c r="D34" s="43"/>
      <c r="E34" s="43"/>
      <c r="F34" s="43"/>
      <c r="G34" s="43"/>
      <c r="H34" s="43"/>
      <c r="I34" s="43"/>
      <c r="J34" s="36"/>
      <c r="K34" s="36"/>
      <c r="L34" s="36"/>
      <c r="M34" s="36"/>
      <c r="N34" s="36"/>
      <c r="O34" s="36"/>
      <c r="P34" s="36"/>
      <c r="Q34" s="13">
        <f t="shared" si="2"/>
        <v>0</v>
      </c>
    </row>
    <row r="35" spans="2:17" x14ac:dyDescent="0.25">
      <c r="B35" s="37">
        <f t="shared" si="1"/>
        <v>27</v>
      </c>
      <c r="C35" s="37"/>
      <c r="D35" s="43"/>
      <c r="E35" s="43"/>
      <c r="F35" s="43"/>
      <c r="G35" s="43"/>
      <c r="H35" s="43"/>
      <c r="I35" s="43"/>
      <c r="J35" s="36"/>
      <c r="K35" s="36"/>
      <c r="L35" s="36"/>
      <c r="M35" s="36"/>
      <c r="N35" s="36"/>
      <c r="O35" s="36"/>
      <c r="P35" s="36"/>
      <c r="Q35" s="13">
        <f t="shared" si="2"/>
        <v>0</v>
      </c>
    </row>
    <row r="36" spans="2:17" x14ac:dyDescent="0.25">
      <c r="B36" s="37">
        <f t="shared" si="1"/>
        <v>28</v>
      </c>
      <c r="C36" s="37"/>
      <c r="D36" s="43"/>
      <c r="E36" s="43"/>
      <c r="F36" s="43"/>
      <c r="G36" s="43"/>
      <c r="H36" s="43"/>
      <c r="I36" s="43"/>
      <c r="J36" s="36"/>
      <c r="K36" s="36"/>
      <c r="L36" s="36"/>
      <c r="M36" s="36"/>
      <c r="N36" s="36"/>
      <c r="O36" s="36"/>
      <c r="P36" s="36"/>
      <c r="Q36" s="13">
        <f t="shared" si="2"/>
        <v>0</v>
      </c>
    </row>
    <row r="37" spans="2:17" x14ac:dyDescent="0.25">
      <c r="B37" s="37">
        <f t="shared" si="1"/>
        <v>29</v>
      </c>
      <c r="C37" s="37"/>
      <c r="D37" s="43"/>
      <c r="E37" s="43"/>
      <c r="F37" s="43"/>
      <c r="G37" s="43"/>
      <c r="H37" s="43"/>
      <c r="I37" s="43"/>
      <c r="J37" s="36"/>
      <c r="K37" s="36"/>
      <c r="L37" s="36"/>
      <c r="M37" s="36"/>
      <c r="N37" s="36"/>
      <c r="O37" s="36"/>
      <c r="P37" s="36"/>
      <c r="Q37" s="13">
        <f t="shared" si="2"/>
        <v>0</v>
      </c>
    </row>
    <row r="38" spans="2:17" x14ac:dyDescent="0.25">
      <c r="B38" s="37">
        <f t="shared" si="1"/>
        <v>30</v>
      </c>
      <c r="C38" s="37"/>
      <c r="D38" s="43"/>
      <c r="E38" s="43"/>
      <c r="F38" s="43"/>
      <c r="G38" s="43"/>
      <c r="H38" s="43"/>
      <c r="I38" s="43"/>
      <c r="J38" s="36"/>
      <c r="K38" s="36"/>
      <c r="L38" s="36"/>
      <c r="M38" s="36"/>
      <c r="N38" s="36"/>
      <c r="O38" s="36"/>
      <c r="P38" s="36"/>
      <c r="Q38" s="13">
        <f t="shared" si="2"/>
        <v>0</v>
      </c>
    </row>
    <row r="39" spans="2:17" x14ac:dyDescent="0.25">
      <c r="B39" s="37">
        <f t="shared" si="1"/>
        <v>31</v>
      </c>
      <c r="C39" s="37"/>
      <c r="D39" s="43"/>
      <c r="E39" s="43"/>
      <c r="F39" s="43"/>
      <c r="G39" s="43"/>
      <c r="H39" s="43"/>
      <c r="I39" s="43"/>
      <c r="J39" s="36"/>
      <c r="K39" s="36"/>
      <c r="L39" s="36"/>
      <c r="M39" s="36"/>
      <c r="N39" s="36"/>
      <c r="O39" s="36"/>
      <c r="P39" s="36"/>
      <c r="Q39" s="13">
        <f t="shared" si="2"/>
        <v>0</v>
      </c>
    </row>
    <row r="40" spans="2:17" x14ac:dyDescent="0.25">
      <c r="B40" s="37">
        <f t="shared" si="1"/>
        <v>32</v>
      </c>
      <c r="C40" s="37"/>
      <c r="D40" s="43"/>
      <c r="E40" s="43"/>
      <c r="F40" s="43"/>
      <c r="G40" s="43"/>
      <c r="H40" s="43"/>
      <c r="I40" s="43"/>
      <c r="J40" s="36"/>
      <c r="K40" s="36"/>
      <c r="L40" s="36"/>
      <c r="M40" s="36"/>
      <c r="N40" s="36"/>
      <c r="O40" s="36"/>
      <c r="P40" s="36"/>
      <c r="Q40" s="13">
        <f t="shared" si="2"/>
        <v>0</v>
      </c>
    </row>
    <row r="41" spans="2:17" x14ac:dyDescent="0.25">
      <c r="B41" s="37">
        <f t="shared" si="1"/>
        <v>33</v>
      </c>
      <c r="C41" s="37"/>
      <c r="D41" s="43"/>
      <c r="E41" s="43"/>
      <c r="F41" s="43"/>
      <c r="G41" s="43"/>
      <c r="H41" s="43"/>
      <c r="I41" s="43"/>
      <c r="J41" s="36"/>
      <c r="K41" s="36"/>
      <c r="L41" s="36"/>
      <c r="M41" s="36"/>
      <c r="N41" s="36"/>
      <c r="O41" s="36"/>
      <c r="P41" s="36"/>
      <c r="Q41" s="13">
        <f t="shared" si="2"/>
        <v>0</v>
      </c>
    </row>
    <row r="42" spans="2:17" x14ac:dyDescent="0.25">
      <c r="B42" s="37">
        <f t="shared" si="1"/>
        <v>34</v>
      </c>
      <c r="C42" s="37"/>
      <c r="D42" s="43"/>
      <c r="E42" s="43"/>
      <c r="F42" s="43"/>
      <c r="G42" s="43"/>
      <c r="H42" s="43"/>
      <c r="I42" s="43"/>
      <c r="J42" s="36"/>
      <c r="K42" s="36"/>
      <c r="L42" s="36"/>
      <c r="M42" s="36"/>
      <c r="N42" s="36"/>
      <c r="O42" s="36"/>
      <c r="P42" s="36"/>
      <c r="Q42" s="13">
        <f t="shared" si="2"/>
        <v>0</v>
      </c>
    </row>
    <row r="43" spans="2:17" x14ac:dyDescent="0.25">
      <c r="B43" s="37">
        <f t="shared" si="1"/>
        <v>35</v>
      </c>
      <c r="C43" s="37"/>
      <c r="D43" s="43"/>
      <c r="E43" s="43"/>
      <c r="F43" s="43"/>
      <c r="G43" s="43"/>
      <c r="H43" s="43"/>
      <c r="I43" s="43"/>
      <c r="J43" s="36"/>
      <c r="K43" s="36"/>
      <c r="L43" s="36"/>
      <c r="M43" s="36"/>
      <c r="N43" s="36"/>
      <c r="O43" s="36"/>
      <c r="P43" s="36"/>
      <c r="Q43" s="13">
        <f t="shared" si="2"/>
        <v>0</v>
      </c>
    </row>
    <row r="44" spans="2:17" x14ac:dyDescent="0.25">
      <c r="B44" s="37">
        <f t="shared" si="1"/>
        <v>36</v>
      </c>
      <c r="C44" s="37"/>
      <c r="D44" s="43"/>
      <c r="E44" s="43"/>
      <c r="F44" s="43"/>
      <c r="G44" s="43"/>
      <c r="H44" s="43"/>
      <c r="I44" s="43"/>
      <c r="J44" s="36"/>
      <c r="K44" s="36"/>
      <c r="L44" s="36"/>
      <c r="M44" s="36"/>
      <c r="N44" s="36"/>
      <c r="O44" s="36"/>
      <c r="P44" s="36"/>
      <c r="Q44" s="13">
        <f t="shared" si="2"/>
        <v>0</v>
      </c>
    </row>
    <row r="45" spans="2:17" x14ac:dyDescent="0.25">
      <c r="B45" s="37">
        <f t="shared" si="1"/>
        <v>37</v>
      </c>
      <c r="C45" s="8"/>
      <c r="D45" s="43"/>
      <c r="E45" s="43"/>
      <c r="F45" s="43"/>
      <c r="G45" s="43"/>
      <c r="H45" s="43"/>
      <c r="I45" s="43"/>
      <c r="J45" s="36"/>
      <c r="K45" s="36"/>
      <c r="L45" s="36"/>
      <c r="M45" s="36"/>
      <c r="N45" s="36"/>
      <c r="O45" s="36"/>
      <c r="P45" s="36"/>
      <c r="Q45" s="13">
        <f t="shared" si="2"/>
        <v>0</v>
      </c>
    </row>
    <row r="46" spans="2:17" x14ac:dyDescent="0.25">
      <c r="B46" s="37">
        <f t="shared" si="1"/>
        <v>38</v>
      </c>
      <c r="C46" s="8"/>
      <c r="D46" s="43"/>
      <c r="E46" s="43"/>
      <c r="F46" s="43"/>
      <c r="G46" s="43"/>
      <c r="H46" s="43"/>
      <c r="I46" s="43"/>
      <c r="J46" s="36"/>
      <c r="K46" s="36"/>
      <c r="L46" s="36"/>
      <c r="M46" s="36"/>
      <c r="N46" s="36"/>
      <c r="O46" s="36"/>
      <c r="P46" s="36"/>
      <c r="Q46" s="13">
        <f t="shared" si="2"/>
        <v>0</v>
      </c>
    </row>
    <row r="47" spans="2:17" x14ac:dyDescent="0.25">
      <c r="B47" s="37">
        <f t="shared" si="1"/>
        <v>39</v>
      </c>
      <c r="C47" s="8"/>
      <c r="D47" s="43"/>
      <c r="E47" s="43"/>
      <c r="F47" s="43"/>
      <c r="G47" s="43"/>
      <c r="H47" s="43"/>
      <c r="I47" s="43"/>
      <c r="J47" s="36"/>
      <c r="K47" s="36"/>
      <c r="L47" s="36"/>
      <c r="M47" s="36"/>
      <c r="N47" s="36"/>
      <c r="O47" s="36"/>
      <c r="P47" s="36"/>
      <c r="Q47" s="13">
        <f t="shared" si="2"/>
        <v>0</v>
      </c>
    </row>
    <row r="48" spans="2:17" x14ac:dyDescent="0.25">
      <c r="B48" s="37">
        <f t="shared" si="1"/>
        <v>40</v>
      </c>
      <c r="C48" s="8"/>
      <c r="D48" s="43"/>
      <c r="E48" s="43"/>
      <c r="F48" s="43"/>
      <c r="G48" s="43"/>
      <c r="H48" s="43"/>
      <c r="I48" s="43"/>
      <c r="J48" s="36"/>
      <c r="K48" s="36"/>
      <c r="L48" s="36"/>
      <c r="M48" s="36"/>
      <c r="N48" s="36"/>
      <c r="O48" s="36"/>
      <c r="P48" s="36"/>
      <c r="Q48" s="13">
        <f t="shared" si="2"/>
        <v>0</v>
      </c>
    </row>
    <row r="49" spans="2:17" x14ac:dyDescent="0.25">
      <c r="B49" s="37">
        <f t="shared" si="1"/>
        <v>41</v>
      </c>
      <c r="C49" s="8"/>
      <c r="D49" s="43"/>
      <c r="E49" s="43"/>
      <c r="F49" s="43"/>
      <c r="G49" s="43"/>
      <c r="H49" s="43"/>
      <c r="I49" s="43"/>
      <c r="J49" s="36"/>
      <c r="K49" s="36"/>
      <c r="L49" s="36"/>
      <c r="M49" s="36"/>
      <c r="N49" s="36"/>
      <c r="O49" s="36"/>
      <c r="P49" s="36"/>
      <c r="Q49" s="13">
        <f t="shared" si="2"/>
        <v>0</v>
      </c>
    </row>
    <row r="50" spans="2:17" x14ac:dyDescent="0.25">
      <c r="B50" s="37">
        <f t="shared" si="1"/>
        <v>42</v>
      </c>
      <c r="C50" s="8"/>
      <c r="D50" s="43"/>
      <c r="E50" s="43"/>
      <c r="F50" s="43"/>
      <c r="G50" s="43"/>
      <c r="H50" s="43"/>
      <c r="I50" s="43"/>
      <c r="J50" s="36"/>
      <c r="K50" s="36"/>
      <c r="L50" s="36"/>
      <c r="M50" s="36"/>
      <c r="N50" s="36"/>
      <c r="O50" s="36"/>
      <c r="P50" s="36"/>
      <c r="Q50" s="13">
        <f t="shared" si="2"/>
        <v>0</v>
      </c>
    </row>
    <row r="51" spans="2:17" x14ac:dyDescent="0.25">
      <c r="B51" s="37">
        <f t="shared" si="1"/>
        <v>43</v>
      </c>
      <c r="C51" s="8"/>
      <c r="D51" s="43"/>
      <c r="E51" s="43"/>
      <c r="F51" s="43"/>
      <c r="G51" s="43"/>
      <c r="H51" s="43"/>
      <c r="I51" s="43"/>
      <c r="J51" s="36"/>
      <c r="K51" s="36"/>
      <c r="L51" s="36"/>
      <c r="M51" s="36"/>
      <c r="N51" s="36"/>
      <c r="O51" s="36"/>
      <c r="P51" s="36"/>
      <c r="Q51" s="13">
        <f t="shared" si="2"/>
        <v>0</v>
      </c>
    </row>
    <row r="52" spans="2:17" x14ac:dyDescent="0.25">
      <c r="B52" s="37">
        <f t="shared" si="1"/>
        <v>44</v>
      </c>
      <c r="C52" s="8"/>
      <c r="D52" s="43"/>
      <c r="E52" s="43"/>
      <c r="F52" s="43"/>
      <c r="G52" s="43"/>
      <c r="H52" s="43"/>
      <c r="I52" s="43"/>
      <c r="J52" s="36"/>
      <c r="K52" s="36"/>
      <c r="L52" s="36"/>
      <c r="M52" s="36"/>
      <c r="N52" s="36"/>
      <c r="O52" s="36"/>
      <c r="P52" s="36"/>
      <c r="Q52" s="13">
        <f t="shared" si="2"/>
        <v>0</v>
      </c>
    </row>
    <row r="53" spans="2:17" x14ac:dyDescent="0.25">
      <c r="B53" s="37">
        <f t="shared" si="1"/>
        <v>45</v>
      </c>
      <c r="C53" s="20"/>
      <c r="D53" s="59"/>
      <c r="E53" s="60"/>
      <c r="F53" s="60"/>
      <c r="G53" s="60"/>
      <c r="H53" s="60"/>
      <c r="I53" s="61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41"/>
      <c r="D54" s="41"/>
      <c r="E54" s="32"/>
      <c r="H54" s="42" t="s">
        <v>19</v>
      </c>
      <c r="I54" s="42"/>
      <c r="J54" s="34">
        <f>COUNTIF(J9:J53,"&gt;=70")</f>
        <v>22</v>
      </c>
      <c r="K54" s="34">
        <f t="shared" ref="K54:P54" si="3">COUNTIF(K9:K53,"&gt;=70")</f>
        <v>0</v>
      </c>
      <c r="L54" s="34">
        <f t="shared" si="3"/>
        <v>0</v>
      </c>
      <c r="M54" s="34">
        <f t="shared" si="3"/>
        <v>0</v>
      </c>
      <c r="N54" s="34">
        <f t="shared" si="3"/>
        <v>0</v>
      </c>
      <c r="O54" s="34">
        <f t="shared" si="3"/>
        <v>0</v>
      </c>
      <c r="P54" s="34">
        <f t="shared" si="3"/>
        <v>0</v>
      </c>
      <c r="Q54" s="25">
        <f t="shared" ref="Q54" si="4">COUNTIF(Q9:Q48,"&gt;=70")</f>
        <v>0</v>
      </c>
    </row>
    <row r="55" spans="2:17" x14ac:dyDescent="0.25">
      <c r="C55" s="41"/>
      <c r="D55" s="41"/>
      <c r="E55" s="19"/>
      <c r="H55" s="45" t="s">
        <v>20</v>
      </c>
      <c r="I55" s="45"/>
      <c r="J55" s="35">
        <f>COUNTIF(J9:J53,"&lt;70")</f>
        <v>0</v>
      </c>
      <c r="K55" s="35">
        <f t="shared" ref="K55:Q55" si="5">COUNTIF(K9:K53,"&lt;70")</f>
        <v>22</v>
      </c>
      <c r="L55" s="35">
        <f t="shared" si="5"/>
        <v>22</v>
      </c>
      <c r="M55" s="35">
        <f t="shared" si="5"/>
        <v>22</v>
      </c>
      <c r="N55" s="35">
        <f t="shared" si="5"/>
        <v>22</v>
      </c>
      <c r="O55" s="35">
        <f t="shared" si="5"/>
        <v>22</v>
      </c>
      <c r="P55" s="35">
        <f t="shared" si="5"/>
        <v>22</v>
      </c>
      <c r="Q55" s="35">
        <f t="shared" si="5"/>
        <v>45</v>
      </c>
    </row>
    <row r="56" spans="2:17" x14ac:dyDescent="0.25">
      <c r="C56" s="41"/>
      <c r="D56" s="41"/>
      <c r="E56" s="41"/>
      <c r="H56" s="45" t="s">
        <v>21</v>
      </c>
      <c r="I56" s="45"/>
      <c r="J56" s="35">
        <f>COUNT(J9:J53)</f>
        <v>22</v>
      </c>
      <c r="K56" s="35">
        <f t="shared" ref="K56:Q56" si="6">COUNT(K9:K53)</f>
        <v>22</v>
      </c>
      <c r="L56" s="35">
        <f t="shared" si="6"/>
        <v>22</v>
      </c>
      <c r="M56" s="35">
        <f t="shared" si="6"/>
        <v>22</v>
      </c>
      <c r="N56" s="35">
        <f t="shared" si="6"/>
        <v>22</v>
      </c>
      <c r="O56" s="35">
        <f t="shared" si="6"/>
        <v>22</v>
      </c>
      <c r="P56" s="35">
        <f t="shared" si="6"/>
        <v>22</v>
      </c>
      <c r="Q56" s="35">
        <f t="shared" si="6"/>
        <v>45</v>
      </c>
    </row>
    <row r="57" spans="2:17" x14ac:dyDescent="0.25">
      <c r="C57" s="41"/>
      <c r="D57" s="41"/>
      <c r="E57" s="32"/>
      <c r="F57" s="11"/>
      <c r="H57" s="46" t="s">
        <v>16</v>
      </c>
      <c r="I57" s="46"/>
      <c r="J57" s="23">
        <f>J54/J56</f>
        <v>1</v>
      </c>
      <c r="K57" s="24">
        <f t="shared" ref="K57:Q57" si="7">K54/K56</f>
        <v>0</v>
      </c>
      <c r="L57" s="24">
        <f t="shared" si="7"/>
        <v>0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25">
      <c r="C58" s="41"/>
      <c r="D58" s="41"/>
      <c r="E58" s="32"/>
      <c r="F58" s="11"/>
      <c r="H58" s="46" t="s">
        <v>17</v>
      </c>
      <c r="I58" s="46"/>
      <c r="J58" s="23">
        <f>J55/J56</f>
        <v>0</v>
      </c>
      <c r="K58" s="23">
        <f t="shared" ref="K58:Q58" si="8">K55/K56</f>
        <v>1</v>
      </c>
      <c r="L58" s="24">
        <f t="shared" si="8"/>
        <v>1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25">
      <c r="C59" s="41"/>
      <c r="D59" s="41"/>
      <c r="E59" s="19"/>
      <c r="F59" s="11"/>
    </row>
    <row r="60" spans="2:17" x14ac:dyDescent="0.25">
      <c r="C60" s="32"/>
      <c r="D60" s="32"/>
      <c r="E60" s="19"/>
      <c r="F60" s="11"/>
    </row>
    <row r="61" spans="2:17" x14ac:dyDescent="0.25">
      <c r="J61" s="47" t="s">
        <v>31</v>
      </c>
      <c r="K61" s="47"/>
      <c r="L61" s="47"/>
      <c r="M61" s="47"/>
      <c r="N61" s="47"/>
      <c r="O61" s="47"/>
      <c r="P61" s="47"/>
    </row>
    <row r="62" spans="2:17" x14ac:dyDescent="0.2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C59:D59"/>
    <mergeCell ref="J61:P61"/>
    <mergeCell ref="J62:P62"/>
    <mergeCell ref="D16:I16"/>
    <mergeCell ref="C56:E56"/>
    <mergeCell ref="H56:I56"/>
    <mergeCell ref="C57:D57"/>
    <mergeCell ref="H57:I57"/>
    <mergeCell ref="C58:D58"/>
    <mergeCell ref="H58:I58"/>
    <mergeCell ref="D51:I51"/>
    <mergeCell ref="D52:I52"/>
    <mergeCell ref="D53:I53"/>
    <mergeCell ref="C54:D54"/>
    <mergeCell ref="H54:I54"/>
    <mergeCell ref="C55:D55"/>
    <mergeCell ref="H55:I55"/>
    <mergeCell ref="D45:I45"/>
    <mergeCell ref="D46:I46"/>
    <mergeCell ref="D47:I47"/>
    <mergeCell ref="D48:I48"/>
    <mergeCell ref="D49:I49"/>
    <mergeCell ref="D50:I50"/>
    <mergeCell ref="D44:I44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20:I20"/>
    <mergeCell ref="D8:I8"/>
    <mergeCell ref="D9:I9"/>
    <mergeCell ref="D10:I10"/>
    <mergeCell ref="D11:I11"/>
    <mergeCell ref="D12:I12"/>
    <mergeCell ref="D13:I13"/>
    <mergeCell ref="D14:I14"/>
    <mergeCell ref="D15:I15"/>
    <mergeCell ref="D17:I17"/>
    <mergeCell ref="D18:I18"/>
    <mergeCell ref="D19:I19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1"/>
  <sheetViews>
    <sheetView topLeftCell="A19" zoomScaleNormal="100" workbookViewId="0">
      <selection activeCell="Q5" sqref="Q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6.7109375" customWidth="1"/>
    <col min="21" max="23" width="6.85546875" customWidth="1"/>
    <col min="24" max="24" width="6.28515625" customWidth="1"/>
    <col min="25" max="25" width="6.85546875" customWidth="1"/>
    <col min="26" max="26" width="7.7109375" customWidth="1"/>
  </cols>
  <sheetData>
    <row r="2" spans="2:26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26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8"/>
      <c r="R3" s="18"/>
    </row>
    <row r="4" spans="2:26" x14ac:dyDescent="0.25">
      <c r="C4" t="s">
        <v>0</v>
      </c>
      <c r="D4" s="50" t="s">
        <v>199</v>
      </c>
      <c r="E4" s="50"/>
      <c r="F4" s="50"/>
      <c r="G4" s="50"/>
      <c r="I4" t="s">
        <v>1</v>
      </c>
      <c r="J4" s="51" t="s">
        <v>27</v>
      </c>
      <c r="K4" s="51"/>
      <c r="M4" t="s">
        <v>2</v>
      </c>
      <c r="N4" s="52">
        <v>45229</v>
      </c>
      <c r="O4" s="52"/>
    </row>
    <row r="5" spans="2:26" ht="6.75" customHeight="1" x14ac:dyDescent="0.25">
      <c r="D5" s="6"/>
      <c r="E5" s="6"/>
      <c r="F5" s="6"/>
      <c r="G5" s="6"/>
    </row>
    <row r="6" spans="2:26" x14ac:dyDescent="0.25">
      <c r="C6" t="s">
        <v>3</v>
      </c>
      <c r="D6" s="51" t="s">
        <v>96</v>
      </c>
      <c r="E6" s="51"/>
      <c r="F6" s="51"/>
      <c r="G6" s="51"/>
      <c r="I6" s="53" t="s">
        <v>22</v>
      </c>
      <c r="J6" s="53"/>
      <c r="K6" s="54" t="s">
        <v>25</v>
      </c>
      <c r="L6" s="54"/>
      <c r="M6" s="54"/>
      <c r="N6" s="54"/>
      <c r="O6" s="54"/>
      <c r="P6" s="54"/>
    </row>
    <row r="7" spans="2:26" ht="11.25" customHeight="1" x14ac:dyDescent="0.25">
      <c r="S7" s="29"/>
      <c r="T7" s="29"/>
      <c r="U7" s="29"/>
      <c r="V7" s="29"/>
      <c r="W7" s="29"/>
      <c r="X7" s="29"/>
      <c r="Y7" s="29"/>
    </row>
    <row r="8" spans="2:26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  <c r="S8" s="29"/>
      <c r="T8" s="29"/>
      <c r="U8" s="31"/>
      <c r="V8" s="31"/>
      <c r="W8" s="31"/>
      <c r="X8" s="31"/>
      <c r="Y8" s="31"/>
      <c r="Z8" s="11"/>
    </row>
    <row r="9" spans="2:26" x14ac:dyDescent="0.25">
      <c r="B9" s="16">
        <v>1</v>
      </c>
      <c r="C9" s="16" t="s">
        <v>142</v>
      </c>
      <c r="D9" s="43" t="s">
        <v>141</v>
      </c>
      <c r="E9" s="43"/>
      <c r="F9" s="43"/>
      <c r="G9" s="43"/>
      <c r="H9" s="43"/>
      <c r="I9" s="43"/>
      <c r="J9" s="39">
        <v>80</v>
      </c>
      <c r="K9" s="39">
        <v>0</v>
      </c>
      <c r="L9" s="39">
        <v>0</v>
      </c>
      <c r="M9" s="39">
        <v>0</v>
      </c>
      <c r="N9" s="17">
        <v>0</v>
      </c>
      <c r="O9" s="17">
        <v>0</v>
      </c>
      <c r="P9" s="17">
        <v>0</v>
      </c>
      <c r="Q9" s="13">
        <f>SUM(J9:P9)/4</f>
        <v>20</v>
      </c>
      <c r="S9" s="29"/>
      <c r="T9" s="29"/>
      <c r="U9" s="31"/>
      <c r="V9" s="31"/>
      <c r="W9" s="31"/>
      <c r="X9" s="31"/>
      <c r="Y9" s="31"/>
      <c r="Z9" s="11"/>
    </row>
    <row r="10" spans="2:26" x14ac:dyDescent="0.25">
      <c r="B10" s="16">
        <f>B9+1</f>
        <v>2</v>
      </c>
      <c r="C10" s="16" t="s">
        <v>144</v>
      </c>
      <c r="D10" s="43" t="s">
        <v>143</v>
      </c>
      <c r="E10" s="43"/>
      <c r="F10" s="43"/>
      <c r="G10" s="43"/>
      <c r="H10" s="43"/>
      <c r="I10" s="43"/>
      <c r="J10" s="39">
        <v>0</v>
      </c>
      <c r="K10" s="39">
        <v>0</v>
      </c>
      <c r="L10" s="39">
        <v>0</v>
      </c>
      <c r="M10" s="39">
        <v>0</v>
      </c>
      <c r="N10" s="17">
        <v>0</v>
      </c>
      <c r="O10" s="17">
        <v>0</v>
      </c>
      <c r="P10" s="17">
        <v>0</v>
      </c>
      <c r="Q10" s="13">
        <f t="shared" ref="Q10:Q37" si="0">SUM(J10:P10)/4</f>
        <v>0</v>
      </c>
      <c r="S10" s="29"/>
      <c r="T10" s="29"/>
      <c r="U10" s="31"/>
      <c r="V10" s="31"/>
      <c r="W10" s="31"/>
      <c r="X10" s="31"/>
      <c r="Y10" s="31"/>
      <c r="Z10" s="11"/>
    </row>
    <row r="11" spans="2:26" x14ac:dyDescent="0.25">
      <c r="B11" s="16">
        <f t="shared" ref="B11:B41" si="1">B10+1</f>
        <v>3</v>
      </c>
      <c r="C11" s="16" t="s">
        <v>146</v>
      </c>
      <c r="D11" s="43" t="s">
        <v>145</v>
      </c>
      <c r="E11" s="43"/>
      <c r="F11" s="43"/>
      <c r="G11" s="43"/>
      <c r="H11" s="43"/>
      <c r="I11" s="43"/>
      <c r="J11" s="39">
        <v>0</v>
      </c>
      <c r="K11" s="39">
        <v>0</v>
      </c>
      <c r="L11" s="39">
        <v>0</v>
      </c>
      <c r="M11" s="39">
        <v>0</v>
      </c>
      <c r="N11" s="17">
        <v>0</v>
      </c>
      <c r="O11" s="17">
        <v>0</v>
      </c>
      <c r="P11" s="17">
        <v>0</v>
      </c>
      <c r="Q11" s="13">
        <f t="shared" si="0"/>
        <v>0</v>
      </c>
      <c r="S11" s="29"/>
      <c r="T11" s="29"/>
      <c r="U11" s="31"/>
      <c r="V11" s="31"/>
      <c r="W11" s="31"/>
      <c r="X11" s="31"/>
      <c r="Y11" s="31"/>
      <c r="Z11" s="11"/>
    </row>
    <row r="12" spans="2:26" x14ac:dyDescent="0.25">
      <c r="B12" s="16">
        <f t="shared" si="1"/>
        <v>4</v>
      </c>
      <c r="C12" s="16" t="s">
        <v>148</v>
      </c>
      <c r="D12" s="43" t="s">
        <v>147</v>
      </c>
      <c r="E12" s="43"/>
      <c r="F12" s="43"/>
      <c r="G12" s="43"/>
      <c r="H12" s="43"/>
      <c r="I12" s="43"/>
      <c r="J12" s="39">
        <v>0</v>
      </c>
      <c r="K12" s="39">
        <v>0</v>
      </c>
      <c r="L12" s="39">
        <v>0</v>
      </c>
      <c r="M12" s="39">
        <v>0</v>
      </c>
      <c r="N12" s="17">
        <v>0</v>
      </c>
      <c r="O12" s="17">
        <v>0</v>
      </c>
      <c r="P12" s="17">
        <v>0</v>
      </c>
      <c r="Q12" s="13">
        <f t="shared" si="0"/>
        <v>0</v>
      </c>
      <c r="S12" s="29"/>
      <c r="T12" s="29"/>
      <c r="U12" s="31"/>
      <c r="V12" s="31"/>
      <c r="W12" s="31"/>
      <c r="X12" s="31"/>
      <c r="Y12" s="31"/>
      <c r="Z12" s="11"/>
    </row>
    <row r="13" spans="2:26" x14ac:dyDescent="0.25">
      <c r="B13" s="16">
        <f t="shared" si="1"/>
        <v>5</v>
      </c>
      <c r="C13" s="16" t="s">
        <v>150</v>
      </c>
      <c r="D13" s="43" t="s">
        <v>149</v>
      </c>
      <c r="E13" s="43"/>
      <c r="F13" s="43"/>
      <c r="G13" s="43"/>
      <c r="H13" s="43"/>
      <c r="I13" s="43"/>
      <c r="J13" s="39">
        <v>75</v>
      </c>
      <c r="K13" s="39">
        <v>0</v>
      </c>
      <c r="L13" s="39">
        <v>0</v>
      </c>
      <c r="M13" s="39">
        <v>0</v>
      </c>
      <c r="N13" s="17">
        <v>0</v>
      </c>
      <c r="O13" s="17">
        <v>0</v>
      </c>
      <c r="P13" s="17">
        <v>0</v>
      </c>
      <c r="Q13" s="13">
        <f t="shared" si="0"/>
        <v>18.75</v>
      </c>
      <c r="S13" s="29"/>
      <c r="T13" s="29"/>
      <c r="U13" s="31"/>
      <c r="V13" s="31"/>
      <c r="W13" s="31"/>
      <c r="X13" s="31"/>
      <c r="Y13" s="31"/>
      <c r="Z13" s="11"/>
    </row>
    <row r="14" spans="2:26" x14ac:dyDescent="0.25">
      <c r="B14" s="16">
        <f t="shared" si="1"/>
        <v>6</v>
      </c>
      <c r="C14" s="16" t="s">
        <v>152</v>
      </c>
      <c r="D14" s="43" t="s">
        <v>151</v>
      </c>
      <c r="E14" s="43"/>
      <c r="F14" s="43"/>
      <c r="G14" s="43"/>
      <c r="H14" s="43"/>
      <c r="I14" s="43"/>
      <c r="J14" s="39">
        <v>70</v>
      </c>
      <c r="K14" s="39">
        <v>0</v>
      </c>
      <c r="L14" s="39">
        <v>0</v>
      </c>
      <c r="M14" s="39">
        <v>0</v>
      </c>
      <c r="N14" s="17">
        <v>0</v>
      </c>
      <c r="O14" s="17">
        <v>0</v>
      </c>
      <c r="P14" s="17">
        <v>0</v>
      </c>
      <c r="Q14" s="13">
        <f t="shared" si="0"/>
        <v>17.5</v>
      </c>
      <c r="S14" s="29"/>
      <c r="T14" s="29"/>
      <c r="U14" s="31"/>
      <c r="V14" s="31"/>
      <c r="W14" s="31"/>
      <c r="X14" s="31"/>
      <c r="Y14" s="31"/>
      <c r="Z14" s="11"/>
    </row>
    <row r="15" spans="2:26" x14ac:dyDescent="0.25">
      <c r="B15" s="16">
        <f t="shared" si="1"/>
        <v>7</v>
      </c>
      <c r="C15" s="16" t="s">
        <v>157</v>
      </c>
      <c r="D15" s="43" t="s">
        <v>153</v>
      </c>
      <c r="E15" s="43"/>
      <c r="F15" s="43"/>
      <c r="G15" s="43"/>
      <c r="H15" s="43"/>
      <c r="I15" s="43"/>
      <c r="J15" s="39">
        <v>0</v>
      </c>
      <c r="K15" s="39">
        <v>0</v>
      </c>
      <c r="L15" s="39">
        <v>0</v>
      </c>
      <c r="M15" s="39">
        <v>0</v>
      </c>
      <c r="N15" s="17">
        <v>0</v>
      </c>
      <c r="O15" s="17">
        <v>0</v>
      </c>
      <c r="P15" s="17">
        <v>0</v>
      </c>
      <c r="Q15" s="13">
        <f t="shared" si="0"/>
        <v>0</v>
      </c>
      <c r="S15" s="29"/>
      <c r="T15" s="29"/>
      <c r="U15" s="31"/>
      <c r="V15" s="31"/>
      <c r="W15" s="31"/>
      <c r="X15" s="31"/>
      <c r="Y15" s="31"/>
      <c r="Z15" s="11"/>
    </row>
    <row r="16" spans="2:26" x14ac:dyDescent="0.25">
      <c r="B16" s="16">
        <f t="shared" si="1"/>
        <v>8</v>
      </c>
      <c r="C16" s="16" t="s">
        <v>158</v>
      </c>
      <c r="D16" s="43" t="s">
        <v>154</v>
      </c>
      <c r="E16" s="43"/>
      <c r="F16" s="43"/>
      <c r="G16" s="43"/>
      <c r="H16" s="43"/>
      <c r="I16" s="43"/>
      <c r="J16" s="39">
        <v>70</v>
      </c>
      <c r="K16" s="39">
        <v>0</v>
      </c>
      <c r="L16" s="39">
        <v>0</v>
      </c>
      <c r="M16" s="39">
        <v>0</v>
      </c>
      <c r="N16" s="17">
        <v>0</v>
      </c>
      <c r="O16" s="17">
        <v>0</v>
      </c>
      <c r="P16" s="17">
        <v>0</v>
      </c>
      <c r="Q16" s="13">
        <f t="shared" si="0"/>
        <v>17.5</v>
      </c>
      <c r="S16" s="29"/>
      <c r="T16" s="29"/>
      <c r="U16" s="31"/>
      <c r="V16" s="31"/>
      <c r="W16" s="31"/>
      <c r="X16" s="31"/>
      <c r="Y16" s="31"/>
      <c r="Z16" s="11"/>
    </row>
    <row r="17" spans="2:26" x14ac:dyDescent="0.25">
      <c r="B17" s="16">
        <f t="shared" si="1"/>
        <v>9</v>
      </c>
      <c r="C17" s="16" t="s">
        <v>159</v>
      </c>
      <c r="D17" s="43" t="s">
        <v>155</v>
      </c>
      <c r="E17" s="43"/>
      <c r="F17" s="43"/>
      <c r="G17" s="43"/>
      <c r="H17" s="43"/>
      <c r="I17" s="43"/>
      <c r="J17" s="39">
        <v>0</v>
      </c>
      <c r="K17" s="39">
        <v>0</v>
      </c>
      <c r="L17" s="39">
        <v>0</v>
      </c>
      <c r="M17" s="39">
        <v>0</v>
      </c>
      <c r="N17" s="17">
        <v>0</v>
      </c>
      <c r="O17" s="17">
        <v>0</v>
      </c>
      <c r="P17" s="17">
        <v>0</v>
      </c>
      <c r="Q17" s="13">
        <f t="shared" si="0"/>
        <v>0</v>
      </c>
      <c r="S17" s="29"/>
      <c r="T17" s="29"/>
      <c r="U17" s="31"/>
      <c r="V17" s="31"/>
      <c r="W17" s="31"/>
      <c r="X17" s="31"/>
      <c r="Y17" s="31"/>
      <c r="Z17" s="11"/>
    </row>
    <row r="18" spans="2:26" x14ac:dyDescent="0.25">
      <c r="B18" s="16">
        <f t="shared" si="1"/>
        <v>10</v>
      </c>
      <c r="C18" s="16" t="s">
        <v>160</v>
      </c>
      <c r="D18" s="43" t="s">
        <v>156</v>
      </c>
      <c r="E18" s="43"/>
      <c r="F18" s="43"/>
      <c r="G18" s="43"/>
      <c r="H18" s="43"/>
      <c r="I18" s="43"/>
      <c r="J18" s="39">
        <v>70</v>
      </c>
      <c r="K18" s="39">
        <v>0</v>
      </c>
      <c r="L18" s="39">
        <v>0</v>
      </c>
      <c r="M18" s="39">
        <v>0</v>
      </c>
      <c r="N18" s="17">
        <v>0</v>
      </c>
      <c r="O18" s="17">
        <v>0</v>
      </c>
      <c r="P18" s="17">
        <v>0</v>
      </c>
      <c r="Q18" s="13">
        <f t="shared" si="0"/>
        <v>17.5</v>
      </c>
      <c r="S18" s="29"/>
      <c r="T18" s="29"/>
      <c r="U18" s="31"/>
      <c r="V18" s="31"/>
      <c r="W18" s="31"/>
      <c r="X18" s="31"/>
      <c r="Y18" s="31"/>
      <c r="Z18" s="11"/>
    </row>
    <row r="19" spans="2:26" x14ac:dyDescent="0.25">
      <c r="B19" s="16">
        <f t="shared" si="1"/>
        <v>11</v>
      </c>
      <c r="C19" s="16" t="s">
        <v>166</v>
      </c>
      <c r="D19" s="43" t="s">
        <v>161</v>
      </c>
      <c r="E19" s="43"/>
      <c r="F19" s="43"/>
      <c r="G19" s="43"/>
      <c r="H19" s="43"/>
      <c r="I19" s="43"/>
      <c r="J19" s="39">
        <v>70</v>
      </c>
      <c r="K19" s="39">
        <v>0</v>
      </c>
      <c r="L19" s="39">
        <v>0</v>
      </c>
      <c r="M19" s="39">
        <v>0</v>
      </c>
      <c r="N19" s="17">
        <v>0</v>
      </c>
      <c r="O19" s="17">
        <v>0</v>
      </c>
      <c r="P19" s="17">
        <v>0</v>
      </c>
      <c r="Q19" s="13">
        <f t="shared" si="0"/>
        <v>17.5</v>
      </c>
      <c r="S19" s="29"/>
      <c r="T19" s="29"/>
      <c r="U19" s="31"/>
      <c r="V19" s="31"/>
      <c r="W19" s="31"/>
      <c r="X19" s="31"/>
      <c r="Y19" s="31"/>
      <c r="Z19" s="11"/>
    </row>
    <row r="20" spans="2:26" x14ac:dyDescent="0.25">
      <c r="B20" s="16">
        <f t="shared" si="1"/>
        <v>12</v>
      </c>
      <c r="C20" s="16" t="s">
        <v>167</v>
      </c>
      <c r="D20" s="43" t="s">
        <v>162</v>
      </c>
      <c r="E20" s="43"/>
      <c r="F20" s="43"/>
      <c r="G20" s="43"/>
      <c r="H20" s="43"/>
      <c r="I20" s="43"/>
      <c r="J20" s="39">
        <v>80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13">
        <f t="shared" si="0"/>
        <v>20</v>
      </c>
      <c r="U20" s="11"/>
      <c r="V20" s="11"/>
      <c r="W20" s="11"/>
      <c r="X20" s="11"/>
      <c r="Y20" s="11"/>
      <c r="Z20" s="11"/>
    </row>
    <row r="21" spans="2:26" x14ac:dyDescent="0.25">
      <c r="B21" s="16">
        <f t="shared" si="1"/>
        <v>13</v>
      </c>
      <c r="C21" s="16" t="s">
        <v>168</v>
      </c>
      <c r="D21" s="43" t="s">
        <v>163</v>
      </c>
      <c r="E21" s="43"/>
      <c r="F21" s="43"/>
      <c r="G21" s="43"/>
      <c r="H21" s="43"/>
      <c r="I21" s="43"/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13">
        <f t="shared" si="0"/>
        <v>0</v>
      </c>
    </row>
    <row r="22" spans="2:26" x14ac:dyDescent="0.25">
      <c r="B22" s="16">
        <f t="shared" si="1"/>
        <v>14</v>
      </c>
      <c r="C22" s="16" t="s">
        <v>169</v>
      </c>
      <c r="D22" s="43" t="s">
        <v>164</v>
      </c>
      <c r="E22" s="43"/>
      <c r="F22" s="43"/>
      <c r="G22" s="43"/>
      <c r="H22" s="43"/>
      <c r="I22" s="43"/>
      <c r="J22" s="39">
        <v>70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13">
        <f t="shared" si="0"/>
        <v>17.5</v>
      </c>
    </row>
    <row r="23" spans="2:26" x14ac:dyDescent="0.25">
      <c r="B23" s="16">
        <f t="shared" si="1"/>
        <v>15</v>
      </c>
      <c r="C23" s="16" t="s">
        <v>170</v>
      </c>
      <c r="D23" s="43" t="s">
        <v>165</v>
      </c>
      <c r="E23" s="43"/>
      <c r="F23" s="43"/>
      <c r="G23" s="43"/>
      <c r="H23" s="43"/>
      <c r="I23" s="43"/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13">
        <f t="shared" si="0"/>
        <v>0</v>
      </c>
    </row>
    <row r="24" spans="2:26" x14ac:dyDescent="0.25">
      <c r="B24" s="16">
        <f t="shared" si="1"/>
        <v>16</v>
      </c>
      <c r="C24" s="16" t="s">
        <v>185</v>
      </c>
      <c r="D24" s="43" t="s">
        <v>171</v>
      </c>
      <c r="E24" s="43"/>
      <c r="F24" s="43"/>
      <c r="G24" s="43"/>
      <c r="H24" s="43"/>
      <c r="I24" s="43"/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13">
        <f t="shared" si="0"/>
        <v>0</v>
      </c>
    </row>
    <row r="25" spans="2:26" x14ac:dyDescent="0.25">
      <c r="B25" s="16">
        <f t="shared" si="1"/>
        <v>17</v>
      </c>
      <c r="C25" s="16" t="s">
        <v>186</v>
      </c>
      <c r="D25" s="43" t="s">
        <v>172</v>
      </c>
      <c r="E25" s="43"/>
      <c r="F25" s="43"/>
      <c r="G25" s="43"/>
      <c r="H25" s="43"/>
      <c r="I25" s="43"/>
      <c r="J25" s="39">
        <v>73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13">
        <f t="shared" si="0"/>
        <v>18.25</v>
      </c>
    </row>
    <row r="26" spans="2:26" x14ac:dyDescent="0.25">
      <c r="B26" s="16">
        <f t="shared" si="1"/>
        <v>18</v>
      </c>
      <c r="C26" s="16" t="s">
        <v>187</v>
      </c>
      <c r="D26" s="43" t="s">
        <v>173</v>
      </c>
      <c r="E26" s="43"/>
      <c r="F26" s="43"/>
      <c r="G26" s="43"/>
      <c r="H26" s="43"/>
      <c r="I26" s="43"/>
      <c r="J26" s="39">
        <v>80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13">
        <f t="shared" si="0"/>
        <v>20</v>
      </c>
    </row>
    <row r="27" spans="2:26" x14ac:dyDescent="0.25">
      <c r="B27" s="16">
        <f t="shared" si="1"/>
        <v>19</v>
      </c>
      <c r="C27" s="16" t="s">
        <v>188</v>
      </c>
      <c r="D27" s="43" t="s">
        <v>174</v>
      </c>
      <c r="E27" s="43"/>
      <c r="F27" s="43"/>
      <c r="G27" s="43"/>
      <c r="H27" s="43"/>
      <c r="I27" s="43"/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13">
        <f t="shared" si="0"/>
        <v>0</v>
      </c>
    </row>
    <row r="28" spans="2:26" x14ac:dyDescent="0.25">
      <c r="B28" s="16">
        <f t="shared" si="1"/>
        <v>20</v>
      </c>
      <c r="C28" s="16" t="s">
        <v>189</v>
      </c>
      <c r="D28" s="43" t="s">
        <v>175</v>
      </c>
      <c r="E28" s="43"/>
      <c r="F28" s="43"/>
      <c r="G28" s="43"/>
      <c r="H28" s="43"/>
      <c r="I28" s="43"/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13">
        <f t="shared" si="0"/>
        <v>0</v>
      </c>
    </row>
    <row r="29" spans="2:26" x14ac:dyDescent="0.25">
      <c r="B29" s="16">
        <f t="shared" si="1"/>
        <v>21</v>
      </c>
      <c r="C29" s="16" t="s">
        <v>190</v>
      </c>
      <c r="D29" s="43" t="s">
        <v>176</v>
      </c>
      <c r="E29" s="43"/>
      <c r="F29" s="43"/>
      <c r="G29" s="43"/>
      <c r="H29" s="43"/>
      <c r="I29" s="43"/>
      <c r="J29" s="39">
        <v>70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13">
        <f t="shared" si="0"/>
        <v>17.5</v>
      </c>
    </row>
    <row r="30" spans="2:26" x14ac:dyDescent="0.25">
      <c r="B30" s="16">
        <f t="shared" si="1"/>
        <v>22</v>
      </c>
      <c r="C30" s="16" t="s">
        <v>191</v>
      </c>
      <c r="D30" s="43" t="s">
        <v>177</v>
      </c>
      <c r="E30" s="43"/>
      <c r="F30" s="43"/>
      <c r="G30" s="43"/>
      <c r="H30" s="43"/>
      <c r="I30" s="43"/>
      <c r="J30" s="39">
        <v>70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13">
        <f t="shared" si="0"/>
        <v>17.5</v>
      </c>
    </row>
    <row r="31" spans="2:26" x14ac:dyDescent="0.25">
      <c r="B31" s="16">
        <f t="shared" si="1"/>
        <v>23</v>
      </c>
      <c r="C31" s="16" t="s">
        <v>192</v>
      </c>
      <c r="D31" s="43" t="s">
        <v>178</v>
      </c>
      <c r="E31" s="43"/>
      <c r="F31" s="43"/>
      <c r="G31" s="43"/>
      <c r="H31" s="43"/>
      <c r="I31" s="43"/>
      <c r="J31" s="39">
        <v>70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13">
        <f t="shared" si="0"/>
        <v>17.5</v>
      </c>
    </row>
    <row r="32" spans="2:26" x14ac:dyDescent="0.25">
      <c r="B32" s="16">
        <f t="shared" si="1"/>
        <v>24</v>
      </c>
      <c r="C32" s="16" t="s">
        <v>193</v>
      </c>
      <c r="D32" s="43" t="s">
        <v>179</v>
      </c>
      <c r="E32" s="43"/>
      <c r="F32" s="43"/>
      <c r="G32" s="43"/>
      <c r="H32" s="43"/>
      <c r="I32" s="43"/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13">
        <f t="shared" si="0"/>
        <v>0</v>
      </c>
    </row>
    <row r="33" spans="2:17" x14ac:dyDescent="0.25">
      <c r="B33" s="16">
        <f t="shared" si="1"/>
        <v>25</v>
      </c>
      <c r="C33" s="16" t="s">
        <v>194</v>
      </c>
      <c r="D33" s="43" t="s">
        <v>180</v>
      </c>
      <c r="E33" s="43"/>
      <c r="F33" s="43"/>
      <c r="G33" s="43"/>
      <c r="H33" s="43"/>
      <c r="I33" s="43"/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13">
        <f t="shared" si="0"/>
        <v>0</v>
      </c>
    </row>
    <row r="34" spans="2:17" x14ac:dyDescent="0.25">
      <c r="B34" s="16">
        <f t="shared" si="1"/>
        <v>26</v>
      </c>
      <c r="C34" s="16" t="s">
        <v>195</v>
      </c>
      <c r="D34" s="43" t="s">
        <v>181</v>
      </c>
      <c r="E34" s="43"/>
      <c r="F34" s="43"/>
      <c r="G34" s="43"/>
      <c r="H34" s="43"/>
      <c r="I34" s="43"/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13">
        <f t="shared" si="0"/>
        <v>0</v>
      </c>
    </row>
    <row r="35" spans="2:17" x14ac:dyDescent="0.25">
      <c r="B35" s="16">
        <f t="shared" si="1"/>
        <v>27</v>
      </c>
      <c r="C35" s="16" t="s">
        <v>196</v>
      </c>
      <c r="D35" s="43" t="s">
        <v>182</v>
      </c>
      <c r="E35" s="43"/>
      <c r="F35" s="43"/>
      <c r="G35" s="43"/>
      <c r="H35" s="43"/>
      <c r="I35" s="43"/>
      <c r="J35" s="39">
        <v>70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13">
        <f t="shared" si="0"/>
        <v>17.5</v>
      </c>
    </row>
    <row r="36" spans="2:17" x14ac:dyDescent="0.25">
      <c r="B36" s="16">
        <f t="shared" si="1"/>
        <v>28</v>
      </c>
      <c r="C36" s="16" t="s">
        <v>197</v>
      </c>
      <c r="D36" s="43" t="s">
        <v>183</v>
      </c>
      <c r="E36" s="43"/>
      <c r="F36" s="43"/>
      <c r="G36" s="43"/>
      <c r="H36" s="43"/>
      <c r="I36" s="43"/>
      <c r="J36" s="39">
        <v>70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13">
        <f t="shared" si="0"/>
        <v>17.5</v>
      </c>
    </row>
    <row r="37" spans="2:17" x14ac:dyDescent="0.25">
      <c r="B37" s="16">
        <f t="shared" si="1"/>
        <v>29</v>
      </c>
      <c r="C37" s="16" t="s">
        <v>198</v>
      </c>
      <c r="D37" s="43" t="s">
        <v>184</v>
      </c>
      <c r="E37" s="43"/>
      <c r="F37" s="43"/>
      <c r="G37" s="43"/>
      <c r="H37" s="43"/>
      <c r="I37" s="43"/>
      <c r="J37" s="39">
        <v>70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13">
        <f t="shared" si="0"/>
        <v>17.5</v>
      </c>
    </row>
    <row r="38" spans="2:17" x14ac:dyDescent="0.25">
      <c r="B38" s="16">
        <f t="shared" si="1"/>
        <v>30</v>
      </c>
      <c r="C38" s="16"/>
      <c r="D38" s="43"/>
      <c r="E38" s="43"/>
      <c r="F38" s="43"/>
      <c r="G38" s="43"/>
      <c r="H38" s="43"/>
      <c r="I38" s="43"/>
      <c r="J38" s="17"/>
      <c r="K38" s="17"/>
      <c r="L38" s="17"/>
      <c r="M38" s="17"/>
      <c r="N38" s="17"/>
      <c r="O38" s="17"/>
      <c r="P38" s="17"/>
      <c r="Q38" s="13">
        <f t="shared" ref="Q38:Q41" si="2">SUM(J38:P38)/7</f>
        <v>0</v>
      </c>
    </row>
    <row r="39" spans="2:17" x14ac:dyDescent="0.25">
      <c r="B39" s="16">
        <f t="shared" si="1"/>
        <v>31</v>
      </c>
      <c r="C39" s="16"/>
      <c r="D39" s="43"/>
      <c r="E39" s="43"/>
      <c r="F39" s="43"/>
      <c r="G39" s="43"/>
      <c r="H39" s="43"/>
      <c r="I39" s="43"/>
      <c r="J39" s="17"/>
      <c r="K39" s="17"/>
      <c r="L39" s="17"/>
      <c r="M39" s="17"/>
      <c r="N39" s="17"/>
      <c r="O39" s="17"/>
      <c r="P39" s="17"/>
      <c r="Q39" s="13">
        <f t="shared" si="2"/>
        <v>0</v>
      </c>
    </row>
    <row r="40" spans="2:17" x14ac:dyDescent="0.25">
      <c r="B40" s="16">
        <f t="shared" si="1"/>
        <v>32</v>
      </c>
      <c r="C40" s="16"/>
      <c r="D40" s="43"/>
      <c r="E40" s="43"/>
      <c r="F40" s="43"/>
      <c r="G40" s="43"/>
      <c r="H40" s="43"/>
      <c r="I40" s="43"/>
      <c r="J40" s="17"/>
      <c r="K40" s="17"/>
      <c r="L40" s="17"/>
      <c r="M40" s="17"/>
      <c r="N40" s="17"/>
      <c r="O40" s="17"/>
      <c r="P40" s="17"/>
      <c r="Q40" s="13">
        <f t="shared" si="2"/>
        <v>0</v>
      </c>
    </row>
    <row r="41" spans="2:17" x14ac:dyDescent="0.25">
      <c r="B41" s="16">
        <f t="shared" si="1"/>
        <v>33</v>
      </c>
      <c r="C41" s="16"/>
      <c r="D41" s="43"/>
      <c r="E41" s="43"/>
      <c r="F41" s="43"/>
      <c r="G41" s="43"/>
      <c r="H41" s="43"/>
      <c r="I41" s="43"/>
      <c r="J41" s="17"/>
      <c r="K41" s="17"/>
      <c r="L41" s="17"/>
      <c r="M41" s="17"/>
      <c r="N41" s="17"/>
      <c r="O41" s="17"/>
      <c r="P41" s="17"/>
      <c r="Q41" s="13">
        <f t="shared" si="2"/>
        <v>0</v>
      </c>
    </row>
    <row r="42" spans="2:17" x14ac:dyDescent="0.25">
      <c r="B42" s="16" t="e">
        <f>#REF!+1</f>
        <v>#REF!</v>
      </c>
      <c r="C42" s="20"/>
      <c r="D42" s="59"/>
      <c r="E42" s="60"/>
      <c r="F42" s="60"/>
      <c r="G42" s="60"/>
      <c r="H42" s="60"/>
      <c r="I42" s="61"/>
      <c r="J42" s="3"/>
      <c r="K42" s="3"/>
      <c r="L42" s="3"/>
      <c r="M42" s="3"/>
      <c r="N42" s="3"/>
      <c r="O42" s="3"/>
      <c r="P42" s="3"/>
      <c r="Q42" s="13">
        <f t="shared" ref="Q42" si="3">SUM(J42:P42)/7</f>
        <v>0</v>
      </c>
    </row>
    <row r="43" spans="2:17" x14ac:dyDescent="0.25">
      <c r="C43" s="41"/>
      <c r="D43" s="41"/>
      <c r="E43" s="15"/>
      <c r="H43" s="42" t="s">
        <v>19</v>
      </c>
      <c r="I43" s="42"/>
      <c r="J43" s="21">
        <f t="shared" ref="J43:P43" si="4">COUNTIF(J9:J42,"&gt;=70")</f>
        <v>16</v>
      </c>
      <c r="K43" s="21">
        <f t="shared" si="4"/>
        <v>0</v>
      </c>
      <c r="L43" s="21">
        <f t="shared" si="4"/>
        <v>0</v>
      </c>
      <c r="M43" s="21">
        <f t="shared" si="4"/>
        <v>0</v>
      </c>
      <c r="N43" s="21">
        <f t="shared" si="4"/>
        <v>0</v>
      </c>
      <c r="O43" s="21">
        <f t="shared" si="4"/>
        <v>0</v>
      </c>
      <c r="P43" s="21">
        <f t="shared" si="4"/>
        <v>0</v>
      </c>
      <c r="Q43" s="25">
        <f>COUNTIF(Q9:Q41,"&gt;=70")</f>
        <v>0</v>
      </c>
    </row>
    <row r="44" spans="2:17" x14ac:dyDescent="0.25">
      <c r="C44" s="41"/>
      <c r="D44" s="41"/>
      <c r="E44" s="19"/>
      <c r="H44" s="45" t="s">
        <v>20</v>
      </c>
      <c r="I44" s="45"/>
      <c r="J44" s="22">
        <f t="shared" ref="J44:Q44" si="5">COUNTIF(J9:J42,"&lt;70")</f>
        <v>13</v>
      </c>
      <c r="K44" s="22">
        <f t="shared" si="5"/>
        <v>29</v>
      </c>
      <c r="L44" s="22">
        <f t="shared" si="5"/>
        <v>29</v>
      </c>
      <c r="M44" s="22">
        <f t="shared" si="5"/>
        <v>29</v>
      </c>
      <c r="N44" s="22">
        <f t="shared" si="5"/>
        <v>29</v>
      </c>
      <c r="O44" s="22">
        <f t="shared" si="5"/>
        <v>29</v>
      </c>
      <c r="P44" s="22">
        <f t="shared" si="5"/>
        <v>29</v>
      </c>
      <c r="Q44" s="22">
        <f t="shared" si="5"/>
        <v>34</v>
      </c>
    </row>
    <row r="45" spans="2:17" x14ac:dyDescent="0.25">
      <c r="C45" s="41"/>
      <c r="D45" s="41"/>
      <c r="E45" s="41"/>
      <c r="H45" s="45" t="s">
        <v>21</v>
      </c>
      <c r="I45" s="45"/>
      <c r="J45" s="22">
        <f t="shared" ref="J45:Q45" si="6">COUNT(J9:J42)</f>
        <v>29</v>
      </c>
      <c r="K45" s="22">
        <f t="shared" si="6"/>
        <v>29</v>
      </c>
      <c r="L45" s="22">
        <f t="shared" si="6"/>
        <v>29</v>
      </c>
      <c r="M45" s="22">
        <f t="shared" si="6"/>
        <v>29</v>
      </c>
      <c r="N45" s="22">
        <f t="shared" si="6"/>
        <v>29</v>
      </c>
      <c r="O45" s="22">
        <f t="shared" si="6"/>
        <v>29</v>
      </c>
      <c r="P45" s="22">
        <f t="shared" si="6"/>
        <v>29</v>
      </c>
      <c r="Q45" s="22">
        <f t="shared" si="6"/>
        <v>34</v>
      </c>
    </row>
    <row r="46" spans="2:17" x14ac:dyDescent="0.25">
      <c r="C46" s="41"/>
      <c r="D46" s="41"/>
      <c r="E46" s="15"/>
      <c r="F46" s="11"/>
      <c r="H46" s="46" t="s">
        <v>16</v>
      </c>
      <c r="I46" s="46"/>
      <c r="J46" s="23">
        <f>J43/J45</f>
        <v>0.55172413793103448</v>
      </c>
      <c r="K46" s="24">
        <f t="shared" ref="K46:Q46" si="7">K43/K45</f>
        <v>0</v>
      </c>
      <c r="L46" s="24">
        <f t="shared" si="7"/>
        <v>0</v>
      </c>
      <c r="M46" s="24">
        <f t="shared" si="7"/>
        <v>0</v>
      </c>
      <c r="N46" s="24">
        <f t="shared" si="7"/>
        <v>0</v>
      </c>
      <c r="O46" s="24">
        <f t="shared" si="7"/>
        <v>0</v>
      </c>
      <c r="P46" s="24">
        <f t="shared" si="7"/>
        <v>0</v>
      </c>
      <c r="Q46" s="24">
        <f t="shared" si="7"/>
        <v>0</v>
      </c>
    </row>
    <row r="47" spans="2:17" x14ac:dyDescent="0.25">
      <c r="C47" s="41"/>
      <c r="D47" s="41"/>
      <c r="E47" s="15"/>
      <c r="F47" s="11"/>
      <c r="H47" s="46" t="s">
        <v>17</v>
      </c>
      <c r="I47" s="46"/>
      <c r="J47" s="23">
        <f>J44/J45</f>
        <v>0.44827586206896552</v>
      </c>
      <c r="K47" s="23">
        <f t="shared" ref="K47:Q47" si="8">K44/K45</f>
        <v>1</v>
      </c>
      <c r="L47" s="24">
        <f t="shared" si="8"/>
        <v>1</v>
      </c>
      <c r="M47" s="24">
        <f t="shared" si="8"/>
        <v>1</v>
      </c>
      <c r="N47" s="24">
        <f t="shared" si="8"/>
        <v>1</v>
      </c>
      <c r="O47" s="24">
        <f t="shared" si="8"/>
        <v>1</v>
      </c>
      <c r="P47" s="24">
        <f t="shared" si="8"/>
        <v>1</v>
      </c>
      <c r="Q47" s="24">
        <f t="shared" si="8"/>
        <v>1</v>
      </c>
    </row>
    <row r="48" spans="2:17" x14ac:dyDescent="0.25">
      <c r="C48" s="41"/>
      <c r="D48" s="41"/>
      <c r="E48" s="19"/>
      <c r="F48" s="11"/>
    </row>
    <row r="49" spans="3:16" x14ac:dyDescent="0.25">
      <c r="C49" s="15"/>
      <c r="D49" s="15"/>
      <c r="E49" s="19"/>
      <c r="F49" s="11"/>
    </row>
    <row r="50" spans="3:16" x14ac:dyDescent="0.25">
      <c r="J50" s="47" t="s">
        <v>31</v>
      </c>
      <c r="K50" s="47"/>
      <c r="L50" s="47"/>
      <c r="M50" s="47"/>
      <c r="N50" s="47"/>
      <c r="O50" s="47"/>
      <c r="P50" s="47"/>
    </row>
    <row r="51" spans="3:16" x14ac:dyDescent="0.25">
      <c r="J51" s="44" t="s">
        <v>18</v>
      </c>
      <c r="K51" s="44"/>
      <c r="L51" s="44"/>
      <c r="M51" s="44"/>
      <c r="N51" s="44"/>
      <c r="O51" s="44"/>
      <c r="P51" s="44"/>
    </row>
  </sheetData>
  <mergeCells count="5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2:I42"/>
    <mergeCell ref="C43:D43"/>
    <mergeCell ref="H43:I43"/>
    <mergeCell ref="D38:I38"/>
    <mergeCell ref="D39:I39"/>
    <mergeCell ref="D40:I40"/>
    <mergeCell ref="D41:I41"/>
    <mergeCell ref="C44:D44"/>
    <mergeCell ref="H44:I44"/>
    <mergeCell ref="C45:E45"/>
    <mergeCell ref="H45:I45"/>
    <mergeCell ref="C46:D46"/>
    <mergeCell ref="H46:I46"/>
    <mergeCell ref="C47:D47"/>
    <mergeCell ref="H47:I47"/>
    <mergeCell ref="C48:D48"/>
    <mergeCell ref="J50:P50"/>
    <mergeCell ref="J51:P5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9"/>
  <sheetViews>
    <sheetView tabSelected="1"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8.5703125" customWidth="1"/>
    <col min="21" max="21" width="6.85546875" customWidth="1"/>
    <col min="22" max="22" width="5.7109375" customWidth="1"/>
    <col min="23" max="23" width="7.85546875" customWidth="1"/>
    <col min="24" max="24" width="6" customWidth="1"/>
    <col min="25" max="25" width="7.5703125" customWidth="1"/>
    <col min="26" max="26" width="8" customWidth="1"/>
  </cols>
  <sheetData>
    <row r="2" spans="2:26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26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8"/>
      <c r="R3" s="18"/>
    </row>
    <row r="4" spans="2:26" x14ac:dyDescent="0.25">
      <c r="C4" t="s">
        <v>0</v>
      </c>
      <c r="D4" s="50" t="s">
        <v>260</v>
      </c>
      <c r="E4" s="50"/>
      <c r="F4" s="50"/>
      <c r="G4" s="50"/>
      <c r="I4" t="s">
        <v>1</v>
      </c>
      <c r="J4" s="51" t="s">
        <v>30</v>
      </c>
      <c r="K4" s="51"/>
      <c r="M4" t="s">
        <v>2</v>
      </c>
      <c r="N4" s="52">
        <v>45229</v>
      </c>
      <c r="O4" s="52"/>
    </row>
    <row r="5" spans="2:26" ht="6.75" customHeight="1" x14ac:dyDescent="0.25">
      <c r="D5" s="6"/>
      <c r="E5" s="6"/>
      <c r="F5" s="6"/>
      <c r="G5" s="6"/>
    </row>
    <row r="6" spans="2:26" x14ac:dyDescent="0.25">
      <c r="C6" t="s">
        <v>3</v>
      </c>
      <c r="D6" s="51" t="s">
        <v>96</v>
      </c>
      <c r="E6" s="51"/>
      <c r="F6" s="51"/>
      <c r="G6" s="51"/>
      <c r="I6" s="53" t="s">
        <v>22</v>
      </c>
      <c r="J6" s="53"/>
      <c r="K6" s="54" t="s">
        <v>25</v>
      </c>
      <c r="L6" s="54"/>
      <c r="M6" s="54"/>
      <c r="N6" s="54"/>
      <c r="O6" s="54"/>
      <c r="P6" s="54"/>
    </row>
    <row r="7" spans="2:26" ht="11.25" customHeight="1" x14ac:dyDescent="0.25">
      <c r="V7">
        <v>1</v>
      </c>
      <c r="W7">
        <v>2</v>
      </c>
      <c r="X7">
        <v>3</v>
      </c>
      <c r="Y7">
        <v>4</v>
      </c>
      <c r="Z7">
        <v>5</v>
      </c>
    </row>
    <row r="8" spans="2:26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26" x14ac:dyDescent="0.25">
      <c r="B9" s="16">
        <v>1</v>
      </c>
      <c r="C9" s="16" t="s">
        <v>230</v>
      </c>
      <c r="D9" s="43" t="s">
        <v>200</v>
      </c>
      <c r="E9" s="43"/>
      <c r="F9" s="43"/>
      <c r="G9" s="43"/>
      <c r="H9" s="43"/>
      <c r="I9" s="43"/>
      <c r="J9" s="17">
        <v>70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SUM(J9:P9)/5</f>
        <v>14</v>
      </c>
    </row>
    <row r="10" spans="2:26" x14ac:dyDescent="0.25">
      <c r="B10" s="16">
        <f>B9+1</f>
        <v>2</v>
      </c>
      <c r="C10" s="16" t="s">
        <v>231</v>
      </c>
      <c r="D10" s="63" t="s">
        <v>201</v>
      </c>
      <c r="E10" s="63"/>
      <c r="F10" s="63"/>
      <c r="G10" s="63"/>
      <c r="H10" s="63"/>
      <c r="I10" s="63"/>
      <c r="J10" s="39">
        <v>70</v>
      </c>
      <c r="K10" s="39">
        <v>0</v>
      </c>
      <c r="L10" s="39">
        <v>0</v>
      </c>
      <c r="M10" s="39">
        <v>0</v>
      </c>
      <c r="N10" s="39">
        <v>0</v>
      </c>
      <c r="O10" s="17">
        <v>0</v>
      </c>
      <c r="P10" s="17">
        <v>0</v>
      </c>
      <c r="Q10" s="13">
        <f t="shared" ref="Q10:Q38" si="0">SUM(J10:P10)/5</f>
        <v>14</v>
      </c>
    </row>
    <row r="11" spans="2:26" x14ac:dyDescent="0.25">
      <c r="B11" s="16">
        <f t="shared" ref="B11:B39" si="1">B10+1</f>
        <v>3</v>
      </c>
      <c r="C11" s="16" t="s">
        <v>232</v>
      </c>
      <c r="D11" s="43" t="s">
        <v>202</v>
      </c>
      <c r="E11" s="43"/>
      <c r="F11" s="43"/>
      <c r="G11" s="43"/>
      <c r="H11" s="43"/>
      <c r="I11" s="43"/>
      <c r="J11" s="39">
        <v>70</v>
      </c>
      <c r="K11" s="39">
        <v>0</v>
      </c>
      <c r="L11" s="39">
        <v>0</v>
      </c>
      <c r="M11" s="39">
        <v>0</v>
      </c>
      <c r="N11" s="39">
        <v>0</v>
      </c>
      <c r="O11" s="17">
        <v>0</v>
      </c>
      <c r="P11" s="17">
        <v>0</v>
      </c>
      <c r="Q11" s="13">
        <f t="shared" si="0"/>
        <v>14</v>
      </c>
    </row>
    <row r="12" spans="2:26" x14ac:dyDescent="0.25">
      <c r="B12" s="16">
        <f t="shared" si="1"/>
        <v>4</v>
      </c>
      <c r="C12" s="38" t="s">
        <v>233</v>
      </c>
      <c r="D12" s="43" t="s">
        <v>203</v>
      </c>
      <c r="E12" s="43"/>
      <c r="F12" s="43"/>
      <c r="G12" s="43"/>
      <c r="H12" s="43"/>
      <c r="I12" s="43"/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17">
        <v>0</v>
      </c>
      <c r="P12" s="17">
        <v>0</v>
      </c>
      <c r="Q12" s="13">
        <f t="shared" si="0"/>
        <v>0</v>
      </c>
    </row>
    <row r="13" spans="2:26" x14ac:dyDescent="0.25">
      <c r="B13" s="16">
        <f t="shared" si="1"/>
        <v>5</v>
      </c>
      <c r="C13" s="16" t="s">
        <v>234</v>
      </c>
      <c r="D13" s="63" t="s">
        <v>204</v>
      </c>
      <c r="E13" s="63"/>
      <c r="F13" s="63"/>
      <c r="G13" s="63"/>
      <c r="H13" s="63"/>
      <c r="I13" s="63"/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17">
        <v>0</v>
      </c>
      <c r="P13" s="17">
        <v>0</v>
      </c>
      <c r="Q13" s="13">
        <f t="shared" si="0"/>
        <v>0</v>
      </c>
    </row>
    <row r="14" spans="2:26" x14ac:dyDescent="0.25">
      <c r="B14" s="16">
        <f t="shared" si="1"/>
        <v>6</v>
      </c>
      <c r="C14" s="16" t="s">
        <v>235</v>
      </c>
      <c r="D14" s="43" t="s">
        <v>205</v>
      </c>
      <c r="E14" s="43"/>
      <c r="F14" s="43"/>
      <c r="G14" s="43"/>
      <c r="H14" s="43"/>
      <c r="I14" s="43"/>
      <c r="J14" s="39">
        <v>85</v>
      </c>
      <c r="K14" s="39">
        <v>0</v>
      </c>
      <c r="L14" s="39">
        <v>0</v>
      </c>
      <c r="M14" s="39">
        <v>0</v>
      </c>
      <c r="N14" s="39">
        <v>0</v>
      </c>
      <c r="O14" s="17">
        <v>0</v>
      </c>
      <c r="P14" s="17">
        <v>0</v>
      </c>
      <c r="Q14" s="13">
        <f t="shared" si="0"/>
        <v>17</v>
      </c>
    </row>
    <row r="15" spans="2:26" x14ac:dyDescent="0.25">
      <c r="B15" s="16">
        <f t="shared" si="1"/>
        <v>7</v>
      </c>
      <c r="C15" s="16" t="s">
        <v>236</v>
      </c>
      <c r="D15" s="43" t="s">
        <v>206</v>
      </c>
      <c r="E15" s="43"/>
      <c r="F15" s="43"/>
      <c r="G15" s="43"/>
      <c r="H15" s="43"/>
      <c r="I15" s="43"/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17">
        <v>0</v>
      </c>
      <c r="P15" s="17">
        <v>0</v>
      </c>
      <c r="Q15" s="13">
        <f t="shared" si="0"/>
        <v>0</v>
      </c>
    </row>
    <row r="16" spans="2:26" x14ac:dyDescent="0.25">
      <c r="B16" s="16">
        <f t="shared" si="1"/>
        <v>8</v>
      </c>
      <c r="C16" s="16" t="s">
        <v>237</v>
      </c>
      <c r="D16" s="43" t="s">
        <v>207</v>
      </c>
      <c r="E16" s="43"/>
      <c r="F16" s="43"/>
      <c r="G16" s="43"/>
      <c r="H16" s="43"/>
      <c r="I16" s="43"/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17">
        <v>0</v>
      </c>
      <c r="P16" s="17">
        <v>0</v>
      </c>
      <c r="Q16" s="13">
        <f t="shared" si="0"/>
        <v>0</v>
      </c>
    </row>
    <row r="17" spans="2:17" x14ac:dyDescent="0.25">
      <c r="B17" s="16">
        <f t="shared" si="1"/>
        <v>9</v>
      </c>
      <c r="C17" s="16" t="s">
        <v>238</v>
      </c>
      <c r="D17" s="43" t="s">
        <v>208</v>
      </c>
      <c r="E17" s="43"/>
      <c r="F17" s="43"/>
      <c r="G17" s="43"/>
      <c r="H17" s="43"/>
      <c r="I17" s="43"/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17">
        <v>0</v>
      </c>
      <c r="P17" s="17">
        <v>0</v>
      </c>
      <c r="Q17" s="13">
        <f t="shared" si="0"/>
        <v>0</v>
      </c>
    </row>
    <row r="18" spans="2:17" x14ac:dyDescent="0.25">
      <c r="B18" s="16">
        <f t="shared" si="1"/>
        <v>10</v>
      </c>
      <c r="C18" s="16" t="s">
        <v>239</v>
      </c>
      <c r="D18" s="43" t="s">
        <v>209</v>
      </c>
      <c r="E18" s="43"/>
      <c r="F18" s="43"/>
      <c r="G18" s="43"/>
      <c r="H18" s="43"/>
      <c r="I18" s="43"/>
      <c r="J18" s="39">
        <v>90</v>
      </c>
      <c r="K18" s="39">
        <v>0</v>
      </c>
      <c r="L18" s="39">
        <v>0</v>
      </c>
      <c r="M18" s="39">
        <v>0</v>
      </c>
      <c r="N18" s="39">
        <v>0</v>
      </c>
      <c r="O18" s="17">
        <v>0</v>
      </c>
      <c r="P18" s="17">
        <v>0</v>
      </c>
      <c r="Q18" s="13">
        <f t="shared" si="0"/>
        <v>18</v>
      </c>
    </row>
    <row r="19" spans="2:17" x14ac:dyDescent="0.25">
      <c r="B19" s="16">
        <f t="shared" si="1"/>
        <v>11</v>
      </c>
      <c r="C19" s="16" t="s">
        <v>240</v>
      </c>
      <c r="D19" s="43" t="s">
        <v>210</v>
      </c>
      <c r="E19" s="43"/>
      <c r="F19" s="43"/>
      <c r="G19" s="43"/>
      <c r="H19" s="43"/>
      <c r="I19" s="43"/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17">
        <v>0</v>
      </c>
      <c r="P19" s="17">
        <v>0</v>
      </c>
      <c r="Q19" s="13">
        <f t="shared" si="0"/>
        <v>0</v>
      </c>
    </row>
    <row r="20" spans="2:17" x14ac:dyDescent="0.25">
      <c r="B20" s="16">
        <f t="shared" si="1"/>
        <v>12</v>
      </c>
      <c r="C20" s="16" t="s">
        <v>241</v>
      </c>
      <c r="D20" s="43" t="s">
        <v>211</v>
      </c>
      <c r="E20" s="43"/>
      <c r="F20" s="43"/>
      <c r="G20" s="43"/>
      <c r="H20" s="43"/>
      <c r="I20" s="43"/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17">
        <v>0</v>
      </c>
      <c r="P20" s="17">
        <v>0</v>
      </c>
      <c r="Q20" s="13">
        <f t="shared" si="0"/>
        <v>0</v>
      </c>
    </row>
    <row r="21" spans="2:17" x14ac:dyDescent="0.25">
      <c r="B21" s="16">
        <f t="shared" si="1"/>
        <v>13</v>
      </c>
      <c r="C21" s="16" t="s">
        <v>242</v>
      </c>
      <c r="D21" s="43" t="s">
        <v>212</v>
      </c>
      <c r="E21" s="43"/>
      <c r="F21" s="43"/>
      <c r="G21" s="43"/>
      <c r="H21" s="43"/>
      <c r="I21" s="43"/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17">
        <v>0</v>
      </c>
      <c r="P21" s="17">
        <v>0</v>
      </c>
      <c r="Q21" s="13">
        <f t="shared" si="0"/>
        <v>0</v>
      </c>
    </row>
    <row r="22" spans="2:17" x14ac:dyDescent="0.25">
      <c r="B22" s="16">
        <f t="shared" si="1"/>
        <v>14</v>
      </c>
      <c r="C22" s="16" t="s">
        <v>243</v>
      </c>
      <c r="D22" s="43" t="s">
        <v>213</v>
      </c>
      <c r="E22" s="43"/>
      <c r="F22" s="43"/>
      <c r="G22" s="43"/>
      <c r="H22" s="43"/>
      <c r="I22" s="43"/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17">
        <v>0</v>
      </c>
      <c r="P22" s="17">
        <v>0</v>
      </c>
      <c r="Q22" s="13">
        <f t="shared" si="0"/>
        <v>0</v>
      </c>
    </row>
    <row r="23" spans="2:17" x14ac:dyDescent="0.25">
      <c r="B23" s="16">
        <f t="shared" si="1"/>
        <v>15</v>
      </c>
      <c r="C23" s="16" t="s">
        <v>244</v>
      </c>
      <c r="D23" s="43" t="s">
        <v>214</v>
      </c>
      <c r="E23" s="43"/>
      <c r="F23" s="43"/>
      <c r="G23" s="43"/>
      <c r="H23" s="43"/>
      <c r="I23" s="43"/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17">
        <v>0</v>
      </c>
      <c r="P23" s="17">
        <v>0</v>
      </c>
      <c r="Q23" s="13">
        <f t="shared" si="0"/>
        <v>0</v>
      </c>
    </row>
    <row r="24" spans="2:17" x14ac:dyDescent="0.25">
      <c r="B24" s="16">
        <f t="shared" si="1"/>
        <v>16</v>
      </c>
      <c r="C24" s="16" t="s">
        <v>245</v>
      </c>
      <c r="D24" s="43" t="s">
        <v>215</v>
      </c>
      <c r="E24" s="43"/>
      <c r="F24" s="43"/>
      <c r="G24" s="43"/>
      <c r="H24" s="43"/>
      <c r="I24" s="43"/>
      <c r="J24" s="39">
        <v>70</v>
      </c>
      <c r="K24" s="39">
        <v>0</v>
      </c>
      <c r="L24" s="39">
        <v>0</v>
      </c>
      <c r="M24" s="39">
        <v>0</v>
      </c>
      <c r="N24" s="39">
        <v>0</v>
      </c>
      <c r="O24" s="17">
        <v>0</v>
      </c>
      <c r="P24" s="17">
        <v>0</v>
      </c>
      <c r="Q24" s="13">
        <f t="shared" si="0"/>
        <v>14</v>
      </c>
    </row>
    <row r="25" spans="2:17" x14ac:dyDescent="0.25">
      <c r="B25" s="16">
        <f t="shared" si="1"/>
        <v>17</v>
      </c>
      <c r="C25" s="16" t="s">
        <v>246</v>
      </c>
      <c r="D25" s="43" t="s">
        <v>216</v>
      </c>
      <c r="E25" s="43"/>
      <c r="F25" s="43"/>
      <c r="G25" s="43"/>
      <c r="H25" s="43"/>
      <c r="I25" s="43"/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17">
        <v>0</v>
      </c>
      <c r="P25" s="17">
        <v>0</v>
      </c>
      <c r="Q25" s="13">
        <f t="shared" si="0"/>
        <v>0</v>
      </c>
    </row>
    <row r="26" spans="2:17" x14ac:dyDescent="0.25">
      <c r="B26" s="16">
        <f t="shared" si="1"/>
        <v>18</v>
      </c>
      <c r="C26" s="38" t="s">
        <v>247</v>
      </c>
      <c r="D26" s="43" t="s">
        <v>217</v>
      </c>
      <c r="E26" s="43"/>
      <c r="F26" s="43"/>
      <c r="G26" s="43"/>
      <c r="H26" s="43"/>
      <c r="I26" s="43"/>
      <c r="J26" s="39">
        <v>70</v>
      </c>
      <c r="K26" s="39">
        <v>0</v>
      </c>
      <c r="L26" s="39">
        <v>0</v>
      </c>
      <c r="M26" s="39">
        <v>0</v>
      </c>
      <c r="N26" s="39">
        <v>0</v>
      </c>
      <c r="O26" s="26">
        <v>0</v>
      </c>
      <c r="P26" s="26">
        <v>0</v>
      </c>
      <c r="Q26" s="13">
        <f t="shared" si="0"/>
        <v>14</v>
      </c>
    </row>
    <row r="27" spans="2:17" x14ac:dyDescent="0.25">
      <c r="B27" s="16">
        <f t="shared" si="1"/>
        <v>19</v>
      </c>
      <c r="C27" s="16" t="s">
        <v>248</v>
      </c>
      <c r="D27" s="43" t="s">
        <v>218</v>
      </c>
      <c r="E27" s="43"/>
      <c r="F27" s="43"/>
      <c r="G27" s="43"/>
      <c r="H27" s="43"/>
      <c r="I27" s="43"/>
      <c r="J27" s="39">
        <v>70</v>
      </c>
      <c r="K27" s="39">
        <v>0</v>
      </c>
      <c r="L27" s="39">
        <v>0</v>
      </c>
      <c r="M27" s="39">
        <v>0</v>
      </c>
      <c r="N27" s="39">
        <v>0</v>
      </c>
      <c r="O27" s="26">
        <v>0</v>
      </c>
      <c r="P27" s="26">
        <v>0</v>
      </c>
      <c r="Q27" s="13">
        <f t="shared" si="0"/>
        <v>14</v>
      </c>
    </row>
    <row r="28" spans="2:17" x14ac:dyDescent="0.25">
      <c r="B28" s="16">
        <f t="shared" si="1"/>
        <v>20</v>
      </c>
      <c r="C28" s="16" t="s">
        <v>250</v>
      </c>
      <c r="D28" s="43" t="s">
        <v>219</v>
      </c>
      <c r="E28" s="43"/>
      <c r="F28" s="43"/>
      <c r="G28" s="43"/>
      <c r="H28" s="43"/>
      <c r="I28" s="43"/>
      <c r="J28" s="39">
        <v>70</v>
      </c>
      <c r="K28" s="39">
        <v>0</v>
      </c>
      <c r="L28" s="39">
        <v>0</v>
      </c>
      <c r="M28" s="39">
        <v>0</v>
      </c>
      <c r="N28" s="39">
        <v>0</v>
      </c>
      <c r="O28" s="26">
        <v>0</v>
      </c>
      <c r="P28" s="26">
        <v>0</v>
      </c>
      <c r="Q28" s="13">
        <f t="shared" si="0"/>
        <v>14</v>
      </c>
    </row>
    <row r="29" spans="2:17" x14ac:dyDescent="0.25">
      <c r="B29" s="16">
        <f t="shared" si="1"/>
        <v>21</v>
      </c>
      <c r="C29" s="16" t="s">
        <v>249</v>
      </c>
      <c r="D29" s="43" t="s">
        <v>220</v>
      </c>
      <c r="E29" s="43"/>
      <c r="F29" s="43"/>
      <c r="G29" s="43"/>
      <c r="H29" s="43"/>
      <c r="I29" s="43"/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26">
        <v>0</v>
      </c>
      <c r="P29" s="26">
        <v>0</v>
      </c>
      <c r="Q29" s="13">
        <f t="shared" si="0"/>
        <v>0</v>
      </c>
    </row>
    <row r="30" spans="2:17" x14ac:dyDescent="0.25">
      <c r="B30" s="16">
        <f t="shared" si="1"/>
        <v>22</v>
      </c>
      <c r="C30" s="16" t="s">
        <v>251</v>
      </c>
      <c r="D30" s="43" t="s">
        <v>221</v>
      </c>
      <c r="E30" s="43"/>
      <c r="F30" s="43"/>
      <c r="G30" s="43"/>
      <c r="H30" s="43"/>
      <c r="I30" s="43"/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13">
        <f t="shared" si="0"/>
        <v>0</v>
      </c>
    </row>
    <row r="31" spans="2:17" x14ac:dyDescent="0.25">
      <c r="B31" s="16">
        <f t="shared" si="1"/>
        <v>23</v>
      </c>
      <c r="C31" s="16" t="s">
        <v>259</v>
      </c>
      <c r="D31" s="43" t="s">
        <v>222</v>
      </c>
      <c r="E31" s="43"/>
      <c r="F31" s="43"/>
      <c r="G31" s="43"/>
      <c r="H31" s="43"/>
      <c r="I31" s="43"/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13">
        <f t="shared" si="0"/>
        <v>0</v>
      </c>
    </row>
    <row r="32" spans="2:17" x14ac:dyDescent="0.25">
      <c r="B32" s="16">
        <f t="shared" si="1"/>
        <v>24</v>
      </c>
      <c r="C32" s="16" t="s">
        <v>252</v>
      </c>
      <c r="D32" s="43" t="s">
        <v>223</v>
      </c>
      <c r="E32" s="43"/>
      <c r="F32" s="43"/>
      <c r="G32" s="43"/>
      <c r="H32" s="43"/>
      <c r="I32" s="43"/>
      <c r="J32" s="39">
        <v>70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13">
        <f t="shared" si="0"/>
        <v>14</v>
      </c>
    </row>
    <row r="33" spans="2:17" x14ac:dyDescent="0.25">
      <c r="B33" s="16">
        <f t="shared" si="1"/>
        <v>25</v>
      </c>
      <c r="C33" s="16" t="s">
        <v>253</v>
      </c>
      <c r="D33" s="43" t="s">
        <v>224</v>
      </c>
      <c r="E33" s="43"/>
      <c r="F33" s="43"/>
      <c r="G33" s="43"/>
      <c r="H33" s="43"/>
      <c r="I33" s="43"/>
      <c r="J33" s="39">
        <v>70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13">
        <f t="shared" si="0"/>
        <v>14</v>
      </c>
    </row>
    <row r="34" spans="2:17" x14ac:dyDescent="0.25">
      <c r="B34" s="16">
        <f t="shared" si="1"/>
        <v>26</v>
      </c>
      <c r="C34" s="16" t="s">
        <v>254</v>
      </c>
      <c r="D34" s="43" t="s">
        <v>225</v>
      </c>
      <c r="E34" s="43"/>
      <c r="F34" s="43"/>
      <c r="G34" s="43"/>
      <c r="H34" s="43"/>
      <c r="I34" s="43"/>
      <c r="J34" s="39">
        <v>70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13">
        <f t="shared" si="0"/>
        <v>14</v>
      </c>
    </row>
    <row r="35" spans="2:17" x14ac:dyDescent="0.25">
      <c r="B35" s="16">
        <f t="shared" si="1"/>
        <v>27</v>
      </c>
      <c r="C35" s="16" t="s">
        <v>255</v>
      </c>
      <c r="D35" s="43" t="s">
        <v>226</v>
      </c>
      <c r="E35" s="43"/>
      <c r="F35" s="43"/>
      <c r="G35" s="43"/>
      <c r="H35" s="43"/>
      <c r="I35" s="43"/>
      <c r="J35" s="39">
        <v>70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13">
        <f t="shared" si="0"/>
        <v>14</v>
      </c>
    </row>
    <row r="36" spans="2:17" x14ac:dyDescent="0.25">
      <c r="B36" s="16">
        <f t="shared" si="1"/>
        <v>28</v>
      </c>
      <c r="C36" s="16" t="s">
        <v>257</v>
      </c>
      <c r="D36" s="43" t="s">
        <v>227</v>
      </c>
      <c r="E36" s="43"/>
      <c r="F36" s="43"/>
      <c r="G36" s="43"/>
      <c r="H36" s="43"/>
      <c r="I36" s="43"/>
      <c r="J36" s="39">
        <v>70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13">
        <f t="shared" si="0"/>
        <v>14</v>
      </c>
    </row>
    <row r="37" spans="2:17" x14ac:dyDescent="0.25">
      <c r="B37" s="16">
        <f t="shared" si="1"/>
        <v>29</v>
      </c>
      <c r="C37" s="16" t="s">
        <v>258</v>
      </c>
      <c r="D37" s="43" t="s">
        <v>228</v>
      </c>
      <c r="E37" s="43"/>
      <c r="F37" s="43"/>
      <c r="G37" s="43"/>
      <c r="H37" s="43"/>
      <c r="I37" s="43"/>
      <c r="J37" s="39">
        <v>70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13">
        <f t="shared" si="0"/>
        <v>14</v>
      </c>
    </row>
    <row r="38" spans="2:17" x14ac:dyDescent="0.25">
      <c r="B38" s="16">
        <f t="shared" si="1"/>
        <v>30</v>
      </c>
      <c r="C38" s="16" t="s">
        <v>256</v>
      </c>
      <c r="D38" s="43" t="s">
        <v>229</v>
      </c>
      <c r="E38" s="43"/>
      <c r="F38" s="43"/>
      <c r="G38" s="43"/>
      <c r="H38" s="43"/>
      <c r="I38" s="43"/>
      <c r="J38" s="39">
        <v>70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13">
        <f t="shared" si="0"/>
        <v>14</v>
      </c>
    </row>
    <row r="39" spans="2:17" x14ac:dyDescent="0.25">
      <c r="B39" s="16">
        <f t="shared" si="1"/>
        <v>31</v>
      </c>
      <c r="C39" s="16"/>
      <c r="D39" s="43"/>
      <c r="E39" s="43"/>
      <c r="F39" s="43"/>
      <c r="G39" s="43"/>
      <c r="H39" s="43"/>
      <c r="I39" s="43"/>
      <c r="J39" s="17"/>
      <c r="K39" s="17"/>
      <c r="L39" s="17"/>
      <c r="M39" s="17"/>
      <c r="N39" s="17"/>
      <c r="O39" s="17"/>
      <c r="P39" s="17"/>
      <c r="Q39" s="13">
        <f t="shared" ref="Q39" si="2">SUM(J39:P39)/7</f>
        <v>0</v>
      </c>
    </row>
    <row r="40" spans="2:17" x14ac:dyDescent="0.25">
      <c r="B40" s="16" t="e">
        <f>#REF!+1</f>
        <v>#REF!</v>
      </c>
      <c r="C40" s="20"/>
      <c r="D40" s="59"/>
      <c r="E40" s="60"/>
      <c r="F40" s="60"/>
      <c r="G40" s="60"/>
      <c r="H40" s="60"/>
      <c r="I40" s="61"/>
      <c r="J40" s="3"/>
      <c r="K40" s="3"/>
      <c r="L40" s="3"/>
      <c r="M40" s="3"/>
      <c r="N40" s="3"/>
      <c r="O40" s="3"/>
      <c r="P40" s="3"/>
      <c r="Q40" s="13">
        <f t="shared" ref="Q40" si="3">SUM(J40:P40)/7</f>
        <v>0</v>
      </c>
    </row>
    <row r="41" spans="2:17" x14ac:dyDescent="0.25">
      <c r="C41" s="41"/>
      <c r="D41" s="41"/>
      <c r="E41" s="15"/>
      <c r="H41" s="42" t="s">
        <v>19</v>
      </c>
      <c r="I41" s="42"/>
      <c r="J41" s="21">
        <f t="shared" ref="J41:P41" si="4">COUNTIF(J9:J40,"&gt;=70")</f>
        <v>16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5">
        <f>COUNTIF(Q9:Q39,"&gt;=70")</f>
        <v>0</v>
      </c>
    </row>
    <row r="42" spans="2:17" x14ac:dyDescent="0.25">
      <c r="C42" s="41"/>
      <c r="D42" s="41"/>
      <c r="E42" s="19"/>
      <c r="H42" s="45" t="s">
        <v>20</v>
      </c>
      <c r="I42" s="45"/>
      <c r="J42" s="22">
        <f t="shared" ref="J42:Q42" si="5">COUNTIF(J9:J40,"&lt;70")</f>
        <v>14</v>
      </c>
      <c r="K42" s="22">
        <f t="shared" si="5"/>
        <v>30</v>
      </c>
      <c r="L42" s="22">
        <f t="shared" si="5"/>
        <v>30</v>
      </c>
      <c r="M42" s="22">
        <f t="shared" si="5"/>
        <v>30</v>
      </c>
      <c r="N42" s="22">
        <f t="shared" si="5"/>
        <v>30</v>
      </c>
      <c r="O42" s="22">
        <f t="shared" si="5"/>
        <v>30</v>
      </c>
      <c r="P42" s="22">
        <f t="shared" si="5"/>
        <v>30</v>
      </c>
      <c r="Q42" s="22">
        <f t="shared" si="5"/>
        <v>32</v>
      </c>
    </row>
    <row r="43" spans="2:17" x14ac:dyDescent="0.25">
      <c r="C43" s="41"/>
      <c r="D43" s="41"/>
      <c r="E43" s="41"/>
      <c r="H43" s="45" t="s">
        <v>21</v>
      </c>
      <c r="I43" s="45"/>
      <c r="J43" s="22">
        <f t="shared" ref="J43:Q43" si="6">COUNT(J9:J40)</f>
        <v>30</v>
      </c>
      <c r="K43" s="22">
        <f t="shared" si="6"/>
        <v>30</v>
      </c>
      <c r="L43" s="22">
        <f t="shared" si="6"/>
        <v>30</v>
      </c>
      <c r="M43" s="22">
        <f t="shared" si="6"/>
        <v>30</v>
      </c>
      <c r="N43" s="22">
        <f t="shared" si="6"/>
        <v>30</v>
      </c>
      <c r="O43" s="22">
        <f t="shared" si="6"/>
        <v>30</v>
      </c>
      <c r="P43" s="22">
        <f t="shared" si="6"/>
        <v>30</v>
      </c>
      <c r="Q43" s="22">
        <f t="shared" si="6"/>
        <v>32</v>
      </c>
    </row>
    <row r="44" spans="2:17" x14ac:dyDescent="0.25">
      <c r="C44" s="41"/>
      <c r="D44" s="41"/>
      <c r="E44" s="15"/>
      <c r="F44" s="11"/>
      <c r="H44" s="46" t="s">
        <v>16</v>
      </c>
      <c r="I44" s="46"/>
      <c r="J44" s="23">
        <f>J41/J43</f>
        <v>0.53333333333333333</v>
      </c>
      <c r="K44" s="24">
        <f t="shared" ref="K44:Q44" si="7">K41/K43</f>
        <v>0</v>
      </c>
      <c r="L44" s="24">
        <f t="shared" si="7"/>
        <v>0</v>
      </c>
      <c r="M44" s="24">
        <f t="shared" si="7"/>
        <v>0</v>
      </c>
      <c r="N44" s="24">
        <f t="shared" si="7"/>
        <v>0</v>
      </c>
      <c r="O44" s="24">
        <f t="shared" si="7"/>
        <v>0</v>
      </c>
      <c r="P44" s="24">
        <f t="shared" si="7"/>
        <v>0</v>
      </c>
      <c r="Q44" s="24">
        <f t="shared" si="7"/>
        <v>0</v>
      </c>
    </row>
    <row r="45" spans="2:17" x14ac:dyDescent="0.25">
      <c r="C45" s="41"/>
      <c r="D45" s="41"/>
      <c r="E45" s="15"/>
      <c r="F45" s="11"/>
      <c r="H45" s="46" t="s">
        <v>17</v>
      </c>
      <c r="I45" s="46"/>
      <c r="J45" s="23">
        <f>J42/J43</f>
        <v>0.46666666666666667</v>
      </c>
      <c r="K45" s="23">
        <f t="shared" ref="K45:Q45" si="8">K42/K43</f>
        <v>1</v>
      </c>
      <c r="L45" s="24">
        <f t="shared" si="8"/>
        <v>1</v>
      </c>
      <c r="M45" s="24">
        <f t="shared" si="8"/>
        <v>1</v>
      </c>
      <c r="N45" s="24">
        <f t="shared" si="8"/>
        <v>1</v>
      </c>
      <c r="O45" s="24">
        <f t="shared" si="8"/>
        <v>1</v>
      </c>
      <c r="P45" s="24">
        <f t="shared" si="8"/>
        <v>1</v>
      </c>
      <c r="Q45" s="24">
        <f t="shared" si="8"/>
        <v>1</v>
      </c>
    </row>
    <row r="46" spans="2:17" x14ac:dyDescent="0.25">
      <c r="C46" s="41"/>
      <c r="D46" s="41"/>
      <c r="E46" s="19"/>
      <c r="F46" s="11"/>
    </row>
    <row r="47" spans="2:17" x14ac:dyDescent="0.25">
      <c r="C47" s="15"/>
      <c r="D47" s="15"/>
      <c r="E47" s="19"/>
      <c r="F47" s="11"/>
    </row>
    <row r="48" spans="2:17" x14ac:dyDescent="0.25">
      <c r="J48" s="47" t="s">
        <v>31</v>
      </c>
      <c r="K48" s="47"/>
      <c r="L48" s="47"/>
      <c r="M48" s="47"/>
      <c r="N48" s="47"/>
      <c r="O48" s="47"/>
      <c r="P48" s="47"/>
    </row>
    <row r="49" spans="10:16" x14ac:dyDescent="0.25">
      <c r="J49" s="44" t="s">
        <v>18</v>
      </c>
      <c r="K49" s="44"/>
      <c r="L49" s="44"/>
      <c r="M49" s="44"/>
      <c r="N49" s="44"/>
      <c r="O49" s="44"/>
      <c r="P49" s="44"/>
    </row>
  </sheetData>
  <mergeCells count="54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0:I40"/>
    <mergeCell ref="C41:D41"/>
    <mergeCell ref="H41:I41"/>
    <mergeCell ref="D38:I38"/>
    <mergeCell ref="D39:I39"/>
    <mergeCell ref="C42:D42"/>
    <mergeCell ref="H42:I42"/>
    <mergeCell ref="C43:E43"/>
    <mergeCell ref="H43:I43"/>
    <mergeCell ref="C44:D44"/>
    <mergeCell ref="H44:I44"/>
    <mergeCell ref="C45:D45"/>
    <mergeCell ref="H45:I45"/>
    <mergeCell ref="C46:D46"/>
    <mergeCell ref="J48:P48"/>
    <mergeCell ref="J49:P4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ADMON DE OPE-II-</vt:lpstr>
      <vt:lpstr>ERGONOMIA-A</vt:lpstr>
      <vt:lpstr>ERGONOMIA-B</vt:lpstr>
      <vt:lpstr>INVESTIGACION DE OPERACIONES-A</vt:lpstr>
      <vt:lpstr>INVESTIGACION DE OPERACIONES-B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Bernabe</cp:lastModifiedBy>
  <cp:lastPrinted>2023-03-21T15:13:53Z</cp:lastPrinted>
  <dcterms:created xsi:type="dcterms:W3CDTF">2023-03-14T19:16:59Z</dcterms:created>
  <dcterms:modified xsi:type="dcterms:W3CDTF">2023-10-29T20:26:53Z</dcterms:modified>
</cp:coreProperties>
</file>