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TOS-SEPT-23\MATERIAS-AGOSTO-2023\"/>
    </mc:Choice>
  </mc:AlternateContent>
  <bookViews>
    <workbookView xWindow="-120" yWindow="-120" windowWidth="20730" windowHeight="11160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P37" i="8"/>
  <c r="O37" i="8"/>
  <c r="N37" i="8"/>
  <c r="M37" i="8"/>
  <c r="L37" i="8"/>
  <c r="K37" i="8"/>
  <c r="J37" i="8"/>
  <c r="P36" i="8"/>
  <c r="P39" i="8" s="1"/>
  <c r="O36" i="8"/>
  <c r="N36" i="8"/>
  <c r="M36" i="8"/>
  <c r="L36" i="8"/>
  <c r="K36" i="8"/>
  <c r="J36" i="8"/>
  <c r="P35" i="8"/>
  <c r="P38" i="8" s="1"/>
  <c r="O35" i="8"/>
  <c r="O38" i="8" s="1"/>
  <c r="N35" i="8"/>
  <c r="M35" i="8"/>
  <c r="L35" i="8"/>
  <c r="K35" i="8"/>
  <c r="J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Q9" i="8"/>
  <c r="L39" i="8" l="1"/>
  <c r="L38" i="8"/>
  <c r="K38" i="8"/>
  <c r="M39" i="8"/>
  <c r="M38" i="8"/>
  <c r="K39" i="8"/>
  <c r="O39" i="8"/>
  <c r="J39" i="8"/>
  <c r="N39" i="8"/>
  <c r="N38" i="8"/>
  <c r="Q37" i="8"/>
  <c r="J38" i="8"/>
  <c r="Q36" i="8"/>
  <c r="Q35" i="8"/>
  <c r="Q39" i="8" l="1"/>
  <c r="Q38" i="8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3" i="4"/>
  <c r="O43" i="4"/>
  <c r="N43" i="4"/>
  <c r="M43" i="4"/>
  <c r="L43" i="4"/>
  <c r="K43" i="4"/>
  <c r="J43" i="4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5" i="4"/>
  <c r="K27" i="3"/>
  <c r="L45" i="5"/>
  <c r="L44" i="5"/>
  <c r="M45" i="5"/>
  <c r="M44" i="5"/>
  <c r="N45" i="5"/>
  <c r="J45" i="5"/>
  <c r="P45" i="4"/>
  <c r="K45" i="4"/>
  <c r="O45" i="4"/>
  <c r="K44" i="4"/>
  <c r="O44" i="4"/>
  <c r="L45" i="4"/>
  <c r="L44" i="4"/>
  <c r="P44" i="4"/>
  <c r="Q43" i="4"/>
  <c r="K28" i="3"/>
  <c r="O28" i="3"/>
  <c r="P45" i="5"/>
  <c r="P44" i="5"/>
  <c r="J27" i="3"/>
  <c r="N27" i="3"/>
  <c r="M28" i="3"/>
  <c r="M44" i="4"/>
  <c r="N45" i="4"/>
  <c r="J44" i="5"/>
  <c r="N44" i="5"/>
  <c r="K45" i="5"/>
  <c r="O45" i="5"/>
  <c r="Q26" i="3"/>
  <c r="M27" i="3"/>
  <c r="J28" i="3"/>
  <c r="N28" i="3"/>
  <c r="J44" i="4"/>
  <c r="N44" i="4"/>
  <c r="K44" i="5"/>
  <c r="O44" i="5"/>
  <c r="Q43" i="5"/>
  <c r="Q41" i="5"/>
  <c r="Q42" i="5"/>
  <c r="J45" i="4"/>
  <c r="Q41" i="4"/>
  <c r="Q42" i="4"/>
  <c r="Q24" i="3"/>
  <c r="Q25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45" i="4" l="1"/>
  <c r="Q28" i="3"/>
  <c r="Q44" i="4"/>
  <c r="Q27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<sst xmlns="http://schemas.openxmlformats.org/spreadsheetml/2006/main" count="373" uniqueCount="262">
  <si>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</si>
  <si>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</si>
  <si>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</si>
  <si>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</si>
  <si>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</si>
  <si>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</si>
  <si>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</si>
  <si>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</si>
  <si>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</si>
  <si>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</si>
  <si>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</si>
  <si>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</si>
  <si>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</si>
  <si>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</si>
  <si>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</si>
  <si>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</si>
  <si>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</si>
  <si>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</si>
  <si>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</si>
  <si>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</si>
  <si>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</si>
  <si>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</si>
  <si>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</si>
  <si>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</si>
  <si>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</si>
  <si>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</si>
  <si>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</si>
  <si>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601-A</t>
  </si>
  <si>
    <t>Martinez Vazquez Victor Ubaldo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</si>
  <si>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</si>
  <si>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</si>
  <si>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</si>
  <si>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</si>
  <si>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</si>
  <si>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</si>
  <si>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</si>
  <si>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</si>
  <si>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</si>
  <si>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</si>
  <si>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</si>
  <si>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</si>
  <si>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</si>
  <si>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</si>
  <si>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</si>
  <si>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</si>
  <si>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</si>
  <si>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</si>
  <si>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</si>
  <si>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</si>
  <si>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</si>
  <si>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</si>
  <si>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</si>
  <si>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</si>
  <si>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</si>
  <si>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</si>
  <si>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</si>
  <si>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</si>
  <si>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</si>
  <si>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</si>
  <si>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</si>
  <si>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</si>
  <si>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</si>
  <si>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</si>
  <si>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</si>
  <si>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</si>
  <si>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</si>
  <si>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</si>
  <si>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</si>
  <si>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</si>
  <si>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</si>
  <si>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</si>
  <si>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</si>
  <si>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</si>
  <si>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</si>
  <si>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</si>
  <si>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</si>
  <si>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</si>
  <si>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</si>
  <si>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</si>
  <si>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</si>
  <si>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</si>
  <si>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</si>
  <si>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</si>
  <si>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</si>
  <si>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</si>
  <si>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</si>
  <si>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</si>
  <si>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</si>
  <si>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</si>
  <si>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</si>
  <si>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</si>
  <si>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</si>
  <si>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</si>
  <si>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</si>
  <si>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</si>
  <si>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</si>
  <si>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</si>
  <si>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</si>
  <si>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</si>
  <si>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</si>
  <si>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</si>
  <si>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</si>
  <si>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</si>
  <si>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</si>
  <si>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</si>
  <si>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</si>
  <si>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</si>
  <si>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</si>
  <si>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</si>
  <si>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</si>
  <si>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</si>
  <si>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</si>
  <si>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</si>
  <si>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</si>
  <si>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</si>
  <si>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</si>
  <si>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</si>
  <si>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</si>
  <si>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</si>
  <si>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</si>
  <si>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</si>
  <si>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</si>
  <si>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</si>
  <si>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</si>
  <si>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</si>
  <si>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</si>
  <si>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</si>
  <si>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</si>
  <si>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</si>
  <si>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</si>
  <si>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</si>
  <si>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</si>
  <si>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</si>
  <si>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</si>
  <si>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</si>
  <si>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</si>
  <si>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</si>
  <si>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</si>
  <si>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</si>
  <si>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</si>
  <si>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</si>
  <si>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</si>
  <si>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</si>
  <si>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</si>
  <si>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</si>
  <si>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</si>
  <si>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</si>
  <si>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</si>
  <si>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</si>
  <si>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</si>
  <si>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</si>
  <si>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</si>
  <si>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</si>
  <si>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</si>
  <si>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</si>
  <si>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</si>
  <si>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</si>
  <si>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</si>
  <si>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</si>
  <si>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</si>
  <si>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</si>
  <si>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</si>
  <si>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</si>
  <si>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</si>
  <si>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</si>
  <si>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</si>
  <si>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</si>
  <si>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</si>
  <si>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</si>
  <si>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</si>
  <si>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</si>
  <si>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</si>
  <si>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</si>
  <si>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</si>
  <si>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</si>
  <si>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</si>
  <si>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</si>
  <si>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</si>
  <si>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</si>
  <si>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</si>
  <si>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</si>
  <si>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</si>
  <si>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</si>
  <si>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</si>
  <si>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</si>
  <si>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</si>
  <si>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</si>
  <si>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</si>
  <si>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</si>
  <si>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</si>
  <si>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</si>
  <si>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</si>
  <si>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</si>
  <si>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</si>
  <si>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</si>
  <si>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</si>
  <si>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</si>
  <si>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</si>
  <si>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</si>
  <si>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</si>
  <si>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</si>
  <si>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</si>
  <si>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</si>
  <si>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</si>
  <si>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</si>
  <si>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</si>
  <si>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</si>
  <si>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</si>
  <si>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</si>
  <si>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</si>
  <si>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</si>
  <si>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</si>
  <si>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</si>
  <si>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</si>
  <si>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</si>
  <si>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</si>
  <si>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</si>
  <si>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</si>
  <si>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</si>
  <si>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</si>
  <si>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</si>
  <si>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</si>
  <si>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</si>
  <si>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</si>
  <si>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</si>
  <si>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</si>
  <si>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</si>
  <si>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</si>
  <si>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</si>
  <si>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</si>
  <si>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</si>
  <si>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</si>
  <si>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</si>
  <si>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</si>
  <si>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</si>
  <si>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</si>
  <si>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</si>
  <si>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</si>
  <si>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</si>
  <si>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</si>
  <si>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</si>
  <si>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</si>
  <si>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</si>
  <si>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</si>
  <si>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</si>
  <si>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</si>
  <si>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</si>
  <si>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</si>
  <si>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</si>
  <si>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</si>
  <si>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</si>
  <si>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</si>
  <si>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</si>
  <si>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</si>
  <si>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</si>
  <si>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</si>
  <si>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</si>
  <si>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</si>
  <si>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</si>
  <si>
    <t>501-B</t>
  </si>
  <si>
    <t>304-A</t>
  </si>
  <si>
    <t>304-B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</si>
</sst>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tabSelected="1" zoomScaleNormal="100" workbookViewId="0">
      <selection activeCell="L11" sqref="L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5" t="s">
        <v>26</v>
      </c>
      <c r="E4" s="25"/>
      <c r="F4" s="25"/>
      <c r="G4" s="25"/>
      <c r="I4" t="s">
        <v>1</v>
      </c>
      <c r="J4" s="26" t="s">
        <v>27</v>
      </c>
      <c r="K4" s="26"/>
      <c r="M4" t="s">
        <v>2</v>
      </c>
      <c r="N4" s="27">
        <v>45293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94</v>
      </c>
      <c r="E6" s="26"/>
      <c r="F6" s="26"/>
      <c r="G6" s="26"/>
      <c r="I6" s="16" t="s">
        <v>22</v>
      </c>
      <c r="J6" s="16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32</v>
      </c>
      <c r="D9" s="18" t="s">
        <v>31</v>
      </c>
      <c r="E9" s="18"/>
      <c r="F9" s="18"/>
      <c r="G9" s="18"/>
      <c r="H9" s="18"/>
      <c r="I9" s="18"/>
      <c r="J9" s="4">
        <v>84</v>
      </c>
      <c r="K9" s="4">
        <v>0</v>
      </c>
      <c r="L9" s="4">
        <v>0</v>
      </c>
      <c r="M9" s="4">
        <v>84</v>
      </c>
      <c r="N9" s="4">
        <v>0</v>
      </c>
      <c r="O9" s="4">
        <v>0</v>
      </c>
      <c r="P9" s="4">
        <v>0</v>
      </c>
      <c r="Q9" s="9">
        <f>SUM(J9:P9)/4</f>
        <v>42</v>
      </c>
    </row>
    <row r="10" spans="2:18" x14ac:dyDescent="0.25">
      <c r="B10" s="6">
        <f>B9+1</f>
        <v>2</v>
      </c>
      <c r="C10" s="6" t="s">
        <v>34</v>
      </c>
      <c r="D10" s="18" t="s">
        <v>33</v>
      </c>
      <c r="E10" s="18"/>
      <c r="F10" s="18"/>
      <c r="G10" s="18"/>
      <c r="H10" s="18"/>
      <c r="I10" s="18"/>
      <c r="J10" s="4">
        <v>98</v>
      </c>
      <c r="K10" s="4">
        <v>70</v>
      </c>
      <c r="L10" s="4">
        <v>95</v>
      </c>
      <c r="M10" s="4">
        <v>84</v>
      </c>
      <c r="N10" s="4">
        <v>0</v>
      </c>
      <c r="O10" s="4">
        <v>0</v>
      </c>
      <c r="P10" s="4">
        <v>0</v>
      </c>
      <c r="Q10" s="9">
        <f t="shared" ref="Q10:Q17" si="0">SUM(J10:P10)/4</f>
        <v>86.75</v>
      </c>
    </row>
    <row r="11" spans="2:18" x14ac:dyDescent="0.25">
      <c r="B11" s="6">
        <v>3</v>
      </c>
      <c r="C11" s="6" t="s">
        <v>36</v>
      </c>
      <c r="D11" s="30" t="s">
        <v>35</v>
      </c>
      <c r="E11" s="31"/>
      <c r="F11" s="31"/>
      <c r="G11" s="31"/>
      <c r="H11" s="31"/>
      <c r="I11" s="32"/>
      <c r="J11" s="4">
        <v>0</v>
      </c>
      <c r="K11" s="4">
        <v>0</v>
      </c>
      <c r="L11" s="4">
        <v>0</v>
      </c>
      <c r="M11" s="4">
        <v>75</v>
      </c>
      <c r="N11" s="4">
        <v>0</v>
      </c>
      <c r="O11" s="4">
        <v>0</v>
      </c>
      <c r="P11" s="4">
        <v>0</v>
      </c>
      <c r="Q11" s="9">
        <f t="shared" si="0"/>
        <v>18.75</v>
      </c>
    </row>
    <row r="12" spans="2:18" x14ac:dyDescent="0.25">
      <c r="B12" s="6">
        <v>4</v>
      </c>
      <c r="C12" s="6" t="s">
        <v>32</v>
      </c>
      <c r="D12" s="18" t="s">
        <v>37</v>
      </c>
      <c r="E12" s="18"/>
      <c r="F12" s="18"/>
      <c r="G12" s="18"/>
      <c r="H12" s="18"/>
      <c r="I12" s="18"/>
      <c r="J12" s="4">
        <v>0</v>
      </c>
      <c r="K12" s="4">
        <v>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17.5</v>
      </c>
    </row>
    <row r="13" spans="2:18" x14ac:dyDescent="0.25">
      <c r="B13" s="6">
        <v>5</v>
      </c>
      <c r="C13" s="6" t="s">
        <v>39</v>
      </c>
      <c r="D13" s="18" t="s">
        <v>38</v>
      </c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84</v>
      </c>
      <c r="N13" s="4">
        <v>0</v>
      </c>
      <c r="O13" s="4">
        <v>0</v>
      </c>
      <c r="P13" s="4">
        <v>0</v>
      </c>
      <c r="Q13" s="9">
        <f t="shared" si="0"/>
        <v>38.5</v>
      </c>
    </row>
    <row r="14" spans="2:18" x14ac:dyDescent="0.25">
      <c r="B14" s="6">
        <v>6</v>
      </c>
      <c r="C14" s="6" t="s">
        <v>41</v>
      </c>
      <c r="D14" s="18" t="s">
        <v>40</v>
      </c>
      <c r="E14" s="18"/>
      <c r="F14" s="18"/>
      <c r="G14" s="18"/>
      <c r="H14" s="18"/>
      <c r="I14" s="18"/>
      <c r="J14" s="4">
        <v>95</v>
      </c>
      <c r="K14" s="4">
        <v>70</v>
      </c>
      <c r="L14" s="4">
        <v>0</v>
      </c>
      <c r="M14" s="4">
        <v>75</v>
      </c>
      <c r="N14" s="4">
        <v>0</v>
      </c>
      <c r="O14" s="4">
        <v>0</v>
      </c>
      <c r="P14" s="4">
        <v>0</v>
      </c>
      <c r="Q14" s="9">
        <f t="shared" si="0"/>
        <v>60</v>
      </c>
    </row>
    <row r="15" spans="2:18" x14ac:dyDescent="0.25">
      <c r="B15" s="6">
        <f t="shared" ref="B15:B17" si="1">B14+1</f>
        <v>7</v>
      </c>
      <c r="C15" s="6" t="s">
        <v>42</v>
      </c>
      <c r="D15" s="18" t="s">
        <v>28</v>
      </c>
      <c r="E15" s="18"/>
      <c r="F15" s="18"/>
      <c r="G15" s="18"/>
      <c r="H15" s="18"/>
      <c r="I15" s="1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</row>
    <row r="16" spans="2:18" x14ac:dyDescent="0.25">
      <c r="B16" s="6">
        <f t="shared" si="1"/>
        <v>8</v>
      </c>
      <c r="C16" s="6" t="s">
        <v>44</v>
      </c>
      <c r="D16" s="18" t="s">
        <v>43</v>
      </c>
      <c r="E16" s="18"/>
      <c r="F16" s="18"/>
      <c r="G16" s="18"/>
      <c r="H16" s="18"/>
      <c r="I16" s="18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17.5</v>
      </c>
    </row>
    <row r="17" spans="2:17" x14ac:dyDescent="0.25">
      <c r="B17" s="6">
        <f t="shared" si="1"/>
        <v>9</v>
      </c>
      <c r="C17" s="6" t="s">
        <v>46</v>
      </c>
      <c r="D17" s="18" t="s">
        <v>45</v>
      </c>
      <c r="E17" s="18"/>
      <c r="F17" s="18"/>
      <c r="G17" s="18"/>
      <c r="H17" s="18"/>
      <c r="I17" s="18"/>
      <c r="J17" s="4">
        <v>89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57.25</v>
      </c>
    </row>
    <row r="18" spans="2:17" x14ac:dyDescent="0.25">
      <c r="B18" s="6"/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9">
        <f t="shared" ref="Q18:Q23" si="2">SUM(J18:P18)/7</f>
        <v>0</v>
      </c>
    </row>
    <row r="19" spans="2:17" x14ac:dyDescent="0.25">
      <c r="B19" s="6"/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9">
        <f t="shared" si="2"/>
        <v>0</v>
      </c>
    </row>
    <row r="20" spans="2:17" x14ac:dyDescent="0.25">
      <c r="B20" s="6"/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9">
        <f t="shared" si="2"/>
        <v>0</v>
      </c>
    </row>
    <row r="21" spans="2:17" x14ac:dyDescent="0.25">
      <c r="B21" s="6"/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9">
        <f t="shared" si="2"/>
        <v>0</v>
      </c>
    </row>
    <row r="22" spans="2:17" x14ac:dyDescent="0.25">
      <c r="B22" s="6"/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9">
        <f t="shared" si="2"/>
        <v>0</v>
      </c>
    </row>
    <row r="23" spans="2:17" x14ac:dyDescent="0.25">
      <c r="B23" s="6"/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9">
        <f t="shared" si="2"/>
        <v>0</v>
      </c>
    </row>
    <row r="24" spans="2:17" x14ac:dyDescent="0.25">
      <c r="C24" s="16"/>
      <c r="D24" s="16"/>
      <c r="E24" s="1"/>
      <c r="H24" s="17" t="s">
        <v>19</v>
      </c>
      <c r="I24" s="17"/>
      <c r="J24" s="10">
        <f t="shared" ref="J24:Q24" si="3">COUNTIF(J9:J23,"&gt;=70")</f>
        <v>5</v>
      </c>
      <c r="K24" s="10">
        <f t="shared" si="3"/>
        <v>4</v>
      </c>
      <c r="L24" s="10">
        <f t="shared" si="3"/>
        <v>3</v>
      </c>
      <c r="M24" s="10">
        <f t="shared" si="3"/>
        <v>5</v>
      </c>
      <c r="N24" s="10">
        <f t="shared" si="3"/>
        <v>0</v>
      </c>
      <c r="O24" s="10">
        <f t="shared" si="3"/>
        <v>0</v>
      </c>
      <c r="P24" s="10">
        <f t="shared" si="3"/>
        <v>0</v>
      </c>
      <c r="Q24" s="14">
        <f t="shared" si="3"/>
        <v>1</v>
      </c>
    </row>
    <row r="25" spans="2:17" x14ac:dyDescent="0.25">
      <c r="C25" s="16"/>
      <c r="D25" s="16"/>
      <c r="E25" s="7"/>
      <c r="H25" s="20" t="s">
        <v>20</v>
      </c>
      <c r="I25" s="20"/>
      <c r="J25" s="11">
        <f t="shared" ref="J25:Q25" si="4">COUNTIF(J9:J23,"&lt;70")</f>
        <v>4</v>
      </c>
      <c r="K25" s="11">
        <f t="shared" si="4"/>
        <v>5</v>
      </c>
      <c r="L25" s="11">
        <f t="shared" si="4"/>
        <v>6</v>
      </c>
      <c r="M25" s="11">
        <f t="shared" si="4"/>
        <v>4</v>
      </c>
      <c r="N25" s="11">
        <f t="shared" si="4"/>
        <v>9</v>
      </c>
      <c r="O25" s="11">
        <f t="shared" si="4"/>
        <v>9</v>
      </c>
      <c r="P25" s="11">
        <f t="shared" si="4"/>
        <v>9</v>
      </c>
      <c r="Q25" s="11">
        <f t="shared" si="4"/>
        <v>14</v>
      </c>
    </row>
    <row r="26" spans="2:17" x14ac:dyDescent="0.25">
      <c r="C26" s="16"/>
      <c r="D26" s="16"/>
      <c r="E26" s="16"/>
      <c r="H26" s="20" t="s">
        <v>21</v>
      </c>
      <c r="I26" s="20"/>
      <c r="J26" s="11">
        <f t="shared" ref="J26:Q26" si="5">COUNT(J9:J23)</f>
        <v>9</v>
      </c>
      <c r="K26" s="11">
        <f t="shared" si="5"/>
        <v>9</v>
      </c>
      <c r="L26" s="11">
        <f t="shared" si="5"/>
        <v>9</v>
      </c>
      <c r="M26" s="11">
        <f t="shared" si="5"/>
        <v>9</v>
      </c>
      <c r="N26" s="11">
        <f t="shared" si="5"/>
        <v>9</v>
      </c>
      <c r="O26" s="11">
        <f t="shared" si="5"/>
        <v>9</v>
      </c>
      <c r="P26" s="11">
        <f t="shared" si="5"/>
        <v>9</v>
      </c>
      <c r="Q26" s="11">
        <f t="shared" si="5"/>
        <v>15</v>
      </c>
    </row>
    <row r="27" spans="2:17" x14ac:dyDescent="0.25">
      <c r="C27" s="16"/>
      <c r="D27" s="16"/>
      <c r="E27" s="1"/>
      <c r="H27" s="21" t="s">
        <v>16</v>
      </c>
      <c r="I27" s="21"/>
      <c r="J27" s="12">
        <f>J24/J26</f>
        <v>0.55555555555555558</v>
      </c>
      <c r="K27" s="13">
        <f t="shared" ref="K27:Q27" si="6">K24/K26</f>
        <v>0.44444444444444442</v>
      </c>
      <c r="L27" s="13">
        <f t="shared" si="6"/>
        <v>0.33333333333333331</v>
      </c>
      <c r="M27" s="13">
        <f t="shared" si="6"/>
        <v>0.55555555555555558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6.6666666666666666E-2</v>
      </c>
    </row>
    <row r="28" spans="2:17" x14ac:dyDescent="0.25">
      <c r="C28" s="16"/>
      <c r="D28" s="16"/>
      <c r="E28" s="1"/>
      <c r="H28" s="21" t="s">
        <v>17</v>
      </c>
      <c r="I28" s="21"/>
      <c r="J28" s="12">
        <f>J25/J26</f>
        <v>0.44444444444444442</v>
      </c>
      <c r="K28" s="12">
        <f t="shared" ref="K28:Q28" si="7">K25/K26</f>
        <v>0.55555555555555558</v>
      </c>
      <c r="L28" s="13">
        <f t="shared" si="7"/>
        <v>0.66666666666666663</v>
      </c>
      <c r="M28" s="13">
        <f t="shared" si="7"/>
        <v>0.44444444444444442</v>
      </c>
      <c r="N28" s="13">
        <f t="shared" si="7"/>
        <v>1</v>
      </c>
      <c r="O28" s="13">
        <f t="shared" si="7"/>
        <v>1</v>
      </c>
      <c r="P28" s="13">
        <f t="shared" si="7"/>
        <v>1</v>
      </c>
      <c r="Q28" s="13">
        <f t="shared" si="7"/>
        <v>0.93333333333333335</v>
      </c>
    </row>
    <row r="29" spans="2:17" x14ac:dyDescent="0.25">
      <c r="C29" s="16"/>
      <c r="D29" s="16"/>
      <c r="E29" s="7"/>
    </row>
    <row r="30" spans="2:17" x14ac:dyDescent="0.25">
      <c r="C30" s="1"/>
      <c r="D30" s="1"/>
      <c r="E30" s="7"/>
    </row>
    <row r="31" spans="2:17" x14ac:dyDescent="0.25">
      <c r="J31" s="22" t="s">
        <v>29</v>
      </c>
      <c r="K31" s="22"/>
      <c r="L31" s="22"/>
      <c r="M31" s="22"/>
      <c r="N31" s="22"/>
      <c r="O31" s="22"/>
      <c r="P31" s="22"/>
    </row>
    <row r="32" spans="2:17" x14ac:dyDescent="0.25">
      <c r="J32" s="19" t="s">
        <v>18</v>
      </c>
      <c r="K32" s="19"/>
      <c r="L32" s="19"/>
      <c r="M32" s="19"/>
      <c r="N32" s="19"/>
      <c r="O32" s="19"/>
      <c r="P32" s="19"/>
    </row>
  </sheetData>
  <mergeCells count="37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D18:I18"/>
    <mergeCell ref="D19:I19"/>
    <mergeCell ref="D20:I20"/>
    <mergeCell ref="D22:I22"/>
    <mergeCell ref="D23:I23"/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B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4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4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30</v>
      </c>
      <c r="K4" s="26"/>
      <c r="M4" t="s">
        <v>2</v>
      </c>
      <c r="N4" s="27">
        <v>45293</v>
      </c>
      <c r="O4" s="27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6" t="s">
        <v>94</v>
      </c>
      <c r="E6" s="26"/>
      <c r="F6" s="26"/>
      <c r="G6" s="26"/>
      <c r="I6" s="16" t="s">
        <v>22</v>
      </c>
      <c r="J6" s="16"/>
      <c r="K6" s="28" t="s">
        <v>25</v>
      </c>
      <c r="L6" s="28"/>
      <c r="M6" s="28"/>
      <c r="N6" s="28"/>
      <c r="O6" s="28"/>
      <c r="P6" s="28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71</v>
      </c>
      <c r="D9" s="18" t="s">
        <v>47</v>
      </c>
      <c r="E9" s="18"/>
      <c r="F9" s="18"/>
      <c r="G9" s="18"/>
      <c r="H9" s="18"/>
      <c r="I9" s="18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35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72</v>
      </c>
      <c r="D10" s="18" t="s">
        <v>48</v>
      </c>
      <c r="E10" s="18"/>
      <c r="F10" s="18"/>
      <c r="G10" s="18"/>
      <c r="H10" s="18"/>
      <c r="I10" s="18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4" si="0">SUM(J10:P10)/4</f>
        <v>52.5</v>
      </c>
      <c r="U10" s="1"/>
      <c r="V10" s="1"/>
      <c r="W10" s="1"/>
      <c r="X10" s="1"/>
    </row>
    <row r="11" spans="2:24" x14ac:dyDescent="0.25">
      <c r="B11" s="6">
        <f t="shared" ref="B11:B34" si="1">B10+1</f>
        <v>3</v>
      </c>
      <c r="C11" s="6" t="s">
        <v>73</v>
      </c>
      <c r="D11" s="18" t="s">
        <v>49</v>
      </c>
      <c r="E11" s="18"/>
      <c r="F11" s="18"/>
      <c r="G11" s="18"/>
      <c r="H11" s="18"/>
      <c r="I11" s="1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74</v>
      </c>
      <c r="D12" s="18" t="s">
        <v>50</v>
      </c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17.5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79</v>
      </c>
      <c r="D13" s="18" t="s">
        <v>51</v>
      </c>
      <c r="E13" s="18"/>
      <c r="F13" s="18"/>
      <c r="G13" s="18"/>
      <c r="H13" s="18"/>
      <c r="I13" s="18"/>
      <c r="J13" s="4">
        <v>0</v>
      </c>
      <c r="K13" s="4">
        <v>85</v>
      </c>
      <c r="L13" s="4">
        <v>98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45.75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78</v>
      </c>
      <c r="D14" s="18" t="s">
        <v>52</v>
      </c>
      <c r="E14" s="18"/>
      <c r="F14" s="18"/>
      <c r="G14" s="18"/>
      <c r="H14" s="18"/>
      <c r="I14" s="18"/>
      <c r="J14" s="4">
        <v>70</v>
      </c>
      <c r="K14" s="4">
        <v>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35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77</v>
      </c>
      <c r="D15" s="18" t="s">
        <v>53</v>
      </c>
      <c r="E15" s="18"/>
      <c r="F15" s="18"/>
      <c r="G15" s="18"/>
      <c r="H15" s="18"/>
      <c r="I15" s="18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ref="Q15:Q34" si="2">SUM(J15:P15)/7</f>
        <v>10</v>
      </c>
    </row>
    <row r="16" spans="2:24" x14ac:dyDescent="0.25">
      <c r="B16" s="6">
        <f t="shared" si="1"/>
        <v>8</v>
      </c>
      <c r="C16" t="s">
        <v>75</v>
      </c>
      <c r="D16" s="33" t="s">
        <v>54</v>
      </c>
      <c r="E16" s="33"/>
      <c r="F16" s="33"/>
      <c r="G16" s="33"/>
      <c r="H16" s="33"/>
      <c r="I16" s="34"/>
      <c r="J16" s="4">
        <v>80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f>SUM(N16:P16)/7</f>
        <v>0</v>
      </c>
    </row>
    <row r="17" spans="2:17" x14ac:dyDescent="0.25">
      <c r="B17" s="6">
        <f t="shared" si="1"/>
        <v>9</v>
      </c>
      <c r="C17" s="6" t="s">
        <v>76</v>
      </c>
      <c r="D17" s="18" t="s">
        <v>55</v>
      </c>
      <c r="E17" s="18"/>
      <c r="F17" s="18"/>
      <c r="G17" s="18"/>
      <c r="H17" s="18"/>
      <c r="I17" s="18"/>
      <c r="J17" s="4">
        <v>0</v>
      </c>
      <c r="K17" s="4">
        <v>70</v>
      </c>
      <c r="L17" s="4">
        <v>86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22.285714285714285</v>
      </c>
    </row>
    <row r="18" spans="2:17" x14ac:dyDescent="0.25">
      <c r="B18" s="6">
        <f t="shared" si="1"/>
        <v>10</v>
      </c>
      <c r="C18" s="6" t="s">
        <v>80</v>
      </c>
      <c r="D18" s="18" t="s">
        <v>56</v>
      </c>
      <c r="E18" s="18"/>
      <c r="F18" s="18"/>
      <c r="G18" s="18"/>
      <c r="H18" s="18"/>
      <c r="I18" s="18"/>
      <c r="J18" s="4">
        <v>71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10.142857142857142</v>
      </c>
    </row>
    <row r="19" spans="2:17" x14ac:dyDescent="0.25">
      <c r="B19" s="6">
        <f t="shared" si="1"/>
        <v>11</v>
      </c>
      <c r="C19" s="6" t="s">
        <v>81</v>
      </c>
      <c r="D19" s="18" t="s">
        <v>57</v>
      </c>
      <c r="E19" s="18"/>
      <c r="F19" s="18"/>
      <c r="G19" s="18"/>
      <c r="H19" s="18"/>
      <c r="I19" s="18"/>
      <c r="J19" s="4">
        <v>0</v>
      </c>
      <c r="K19" s="4">
        <v>80</v>
      </c>
      <c r="L19" s="4">
        <v>98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25.428571428571427</v>
      </c>
    </row>
    <row r="20" spans="2:17" x14ac:dyDescent="0.25">
      <c r="B20" s="6">
        <f t="shared" si="1"/>
        <v>12</v>
      </c>
      <c r="C20" s="6" t="s">
        <v>81</v>
      </c>
      <c r="D20" s="18" t="s">
        <v>58</v>
      </c>
      <c r="E20" s="18"/>
      <c r="F20" s="18"/>
      <c r="G20" s="18"/>
      <c r="H20" s="18"/>
      <c r="I20" s="18"/>
      <c r="J20" s="4">
        <v>70</v>
      </c>
      <c r="K20" s="4">
        <v>75</v>
      </c>
      <c r="L20" s="4">
        <v>86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33</v>
      </c>
    </row>
    <row r="21" spans="2:17" x14ac:dyDescent="0.25">
      <c r="B21" s="6">
        <f t="shared" si="1"/>
        <v>13</v>
      </c>
      <c r="C21" s="6" t="s">
        <v>82</v>
      </c>
      <c r="D21" s="18" t="s">
        <v>59</v>
      </c>
      <c r="E21" s="18"/>
      <c r="F21" s="18"/>
      <c r="G21" s="18"/>
      <c r="H21" s="18"/>
      <c r="I21" s="18"/>
      <c r="J21" s="4">
        <v>0</v>
      </c>
      <c r="K21" s="4">
        <v>0</v>
      </c>
      <c r="L21" s="4">
        <v>86</v>
      </c>
      <c r="M21" s="4">
        <v>0</v>
      </c>
      <c r="N21" s="4">
        <v>0</v>
      </c>
      <c r="O21" s="4">
        <v>0</v>
      </c>
      <c r="P21" s="4">
        <v>0</v>
      </c>
      <c r="Q21" s="9">
        <f t="shared" si="2"/>
        <v>12.285714285714286</v>
      </c>
    </row>
    <row r="22" spans="2:17" x14ac:dyDescent="0.25">
      <c r="B22" s="6">
        <f t="shared" si="1"/>
        <v>14</v>
      </c>
      <c r="C22" s="6" t="s">
        <v>83</v>
      </c>
      <c r="D22" s="18" t="s">
        <v>60</v>
      </c>
      <c r="E22" s="18"/>
      <c r="F22" s="18"/>
      <c r="G22" s="18"/>
      <c r="H22" s="18"/>
      <c r="I22" s="18"/>
      <c r="J22" s="4">
        <v>76</v>
      </c>
      <c r="K22" s="4">
        <v>70</v>
      </c>
      <c r="L22" s="4">
        <v>98</v>
      </c>
      <c r="M22" s="4">
        <v>0</v>
      </c>
      <c r="N22" s="4">
        <v>0</v>
      </c>
      <c r="O22" s="4">
        <v>0</v>
      </c>
      <c r="P22" s="4">
        <v>0</v>
      </c>
      <c r="Q22" s="9">
        <f t="shared" si="2"/>
        <v>34.857142857142854</v>
      </c>
    </row>
    <row r="23" spans="2:17" x14ac:dyDescent="0.25">
      <c r="B23" s="6">
        <f t="shared" si="1"/>
        <v>15</v>
      </c>
      <c r="C23" s="6" t="s">
        <v>84</v>
      </c>
      <c r="D23" s="18" t="s">
        <v>61</v>
      </c>
      <c r="E23" s="18"/>
      <c r="F23" s="18"/>
      <c r="G23" s="18"/>
      <c r="H23" s="18"/>
      <c r="I23" s="18"/>
      <c r="J23" s="4">
        <v>70</v>
      </c>
      <c r="K23" s="4">
        <v>80</v>
      </c>
      <c r="L23" s="4">
        <v>98</v>
      </c>
      <c r="M23" s="4">
        <v>0</v>
      </c>
      <c r="N23" s="4">
        <v>0</v>
      </c>
      <c r="O23" s="4">
        <v>0</v>
      </c>
      <c r="P23" s="4">
        <v>0</v>
      </c>
      <c r="Q23" s="9">
        <f t="shared" si="2"/>
        <v>35.428571428571431</v>
      </c>
    </row>
    <row r="24" spans="2:17" x14ac:dyDescent="0.25">
      <c r="B24" s="6">
        <f t="shared" si="1"/>
        <v>16</v>
      </c>
      <c r="C24" s="6" t="s">
        <v>85</v>
      </c>
      <c r="D24" s="18" t="s">
        <v>62</v>
      </c>
      <c r="E24" s="18"/>
      <c r="F24" s="18"/>
      <c r="G24" s="18"/>
      <c r="H24" s="18"/>
      <c r="I24" s="18"/>
      <c r="J24" s="4">
        <v>0</v>
      </c>
      <c r="K24" s="4">
        <v>75</v>
      </c>
      <c r="L24" s="4">
        <v>86</v>
      </c>
      <c r="M24" s="4">
        <v>0</v>
      </c>
      <c r="N24" s="4">
        <v>0</v>
      </c>
      <c r="O24" s="4">
        <v>0</v>
      </c>
      <c r="P24" s="4">
        <v>0</v>
      </c>
      <c r="Q24" s="9">
        <f t="shared" si="2"/>
        <v>23</v>
      </c>
    </row>
    <row r="25" spans="2:17" x14ac:dyDescent="0.25">
      <c r="B25" s="6">
        <f t="shared" si="1"/>
        <v>17</v>
      </c>
      <c r="C25" s="6" t="s">
        <v>86</v>
      </c>
      <c r="D25" s="18" t="s">
        <v>63</v>
      </c>
      <c r="E25" s="18"/>
      <c r="F25" s="18"/>
      <c r="G25" s="18"/>
      <c r="H25" s="18"/>
      <c r="I25" s="18"/>
      <c r="J25" s="4">
        <v>0</v>
      </c>
      <c r="K25" s="4">
        <v>70</v>
      </c>
      <c r="L25" s="4">
        <v>86</v>
      </c>
      <c r="M25" s="4">
        <v>0</v>
      </c>
      <c r="N25" s="4">
        <v>0</v>
      </c>
      <c r="O25" s="4">
        <v>0</v>
      </c>
      <c r="P25" s="4">
        <v>0</v>
      </c>
      <c r="Q25" s="9">
        <f t="shared" si="2"/>
        <v>22.285714285714285</v>
      </c>
    </row>
    <row r="26" spans="2:17" x14ac:dyDescent="0.25">
      <c r="B26" s="6">
        <f t="shared" si="1"/>
        <v>18</v>
      </c>
      <c r="C26" s="6" t="s">
        <v>87</v>
      </c>
      <c r="D26" s="18" t="s">
        <v>64</v>
      </c>
      <c r="E26" s="18"/>
      <c r="F26" s="18"/>
      <c r="G26" s="18"/>
      <c r="H26" s="18"/>
      <c r="I26" s="18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10</v>
      </c>
    </row>
    <row r="27" spans="2:17" x14ac:dyDescent="0.25">
      <c r="B27" s="6">
        <f t="shared" si="1"/>
        <v>19</v>
      </c>
      <c r="C27" s="6" t="s">
        <v>88</v>
      </c>
      <c r="D27" s="18" t="s">
        <v>65</v>
      </c>
      <c r="E27" s="18"/>
      <c r="F27" s="18"/>
      <c r="G27" s="18"/>
      <c r="H27" s="18"/>
      <c r="I27" s="18"/>
      <c r="J27" s="4">
        <v>0</v>
      </c>
      <c r="K27" s="4">
        <v>0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10.714285714285714</v>
      </c>
    </row>
    <row r="28" spans="2:17" x14ac:dyDescent="0.25">
      <c r="B28" s="6">
        <f t="shared" si="1"/>
        <v>20</v>
      </c>
      <c r="C28" s="6" t="s">
        <v>89</v>
      </c>
      <c r="D28" s="18" t="s">
        <v>66</v>
      </c>
      <c r="E28" s="18"/>
      <c r="F28" s="18"/>
      <c r="G28" s="18"/>
      <c r="H28" s="18"/>
      <c r="I28" s="18"/>
      <c r="J28" s="4">
        <v>70</v>
      </c>
      <c r="K28" s="4">
        <v>75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32.857142857142854</v>
      </c>
    </row>
    <row r="29" spans="2:17" x14ac:dyDescent="0.25">
      <c r="B29" s="6">
        <f t="shared" si="1"/>
        <v>21</v>
      </c>
      <c r="C29" s="6" t="s">
        <v>90</v>
      </c>
      <c r="D29" s="18" t="s">
        <v>67</v>
      </c>
      <c r="E29" s="18"/>
      <c r="F29" s="18"/>
      <c r="G29" s="18"/>
      <c r="H29" s="18"/>
      <c r="I29" s="18"/>
      <c r="J29" s="4">
        <v>73</v>
      </c>
      <c r="K29" s="4">
        <v>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20.428571428571427</v>
      </c>
    </row>
    <row r="30" spans="2:17" x14ac:dyDescent="0.25">
      <c r="B30" s="6">
        <f t="shared" si="1"/>
        <v>22</v>
      </c>
      <c r="C30" s="6" t="s">
        <v>91</v>
      </c>
      <c r="D30" s="18" t="s">
        <v>68</v>
      </c>
      <c r="E30" s="18"/>
      <c r="F30" s="18"/>
      <c r="G30" s="18"/>
      <c r="H30" s="18"/>
      <c r="I30" s="18"/>
      <c r="J30" s="4">
        <v>0</v>
      </c>
      <c r="K30" s="4">
        <v>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10</v>
      </c>
    </row>
    <row r="31" spans="2:17" x14ac:dyDescent="0.25">
      <c r="B31" s="6">
        <f t="shared" si="1"/>
        <v>23</v>
      </c>
      <c r="C31" s="6" t="s">
        <v>92</v>
      </c>
      <c r="D31" s="18" t="s">
        <v>69</v>
      </c>
      <c r="E31" s="18"/>
      <c r="F31" s="18"/>
      <c r="G31" s="18"/>
      <c r="H31" s="18"/>
      <c r="I31" s="18"/>
      <c r="J31" s="4">
        <v>70</v>
      </c>
      <c r="K31" s="4">
        <v>75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20.714285714285715</v>
      </c>
    </row>
    <row r="32" spans="2:17" x14ac:dyDescent="0.25">
      <c r="B32" s="6">
        <f t="shared" si="1"/>
        <v>24</v>
      </c>
      <c r="C32" s="6" t="s">
        <v>93</v>
      </c>
      <c r="D32" s="18" t="s">
        <v>70</v>
      </c>
      <c r="E32" s="18"/>
      <c r="F32" s="18"/>
      <c r="G32" s="18"/>
      <c r="H32" s="18"/>
      <c r="I32" s="18"/>
      <c r="J32" s="4">
        <v>71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2"/>
        <v>21.571428571428573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9">
        <f t="shared" si="2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9">
        <f t="shared" si="2"/>
        <v>0</v>
      </c>
    </row>
    <row r="35" spans="2:17" x14ac:dyDescent="0.25">
      <c r="B35" s="6" t="e">
        <f>#REF!+1</f>
        <v>#REF!</v>
      </c>
      <c r="C35" s="3"/>
      <c r="D35" s="35"/>
      <c r="E35" s="33"/>
      <c r="F35" s="33"/>
      <c r="G35" s="33"/>
      <c r="H35" s="33"/>
      <c r="I35" s="36"/>
      <c r="J35" s="3"/>
      <c r="K35" s="3"/>
      <c r="L35" s="3"/>
      <c r="M35" s="3"/>
      <c r="N35" s="3"/>
      <c r="O35" s="3"/>
      <c r="P35" s="3"/>
      <c r="Q35" s="9">
        <f t="shared" ref="Q35" si="3">SUM(J35:P35)/7</f>
        <v>0</v>
      </c>
    </row>
    <row r="36" spans="2:17" x14ac:dyDescent="0.25">
      <c r="C36" s="16"/>
      <c r="D36" s="16"/>
      <c r="E36" s="1"/>
      <c r="H36" s="17" t="s">
        <v>19</v>
      </c>
      <c r="I36" s="17"/>
      <c r="J36" s="10">
        <f t="shared" ref="J36:P36" si="4">COUNTIF(J9:J35,"&gt;=70")</f>
        <v>15</v>
      </c>
      <c r="K36" s="10">
        <f t="shared" si="4"/>
        <v>14</v>
      </c>
      <c r="L36" s="10">
        <f t="shared" si="4"/>
        <v>15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4">
        <f>COUNTIF(Q9:Q34,"&gt;=70")</f>
        <v>0</v>
      </c>
    </row>
    <row r="37" spans="2:17" x14ac:dyDescent="0.25">
      <c r="C37" s="16"/>
      <c r="D37" s="16"/>
      <c r="E37" s="7"/>
      <c r="H37" s="20" t="s">
        <v>20</v>
      </c>
      <c r="I37" s="20"/>
      <c r="J37" s="11">
        <f t="shared" ref="J37:Q37" si="5">COUNTIF(J9:J35,"&lt;70")</f>
        <v>9</v>
      </c>
      <c r="K37" s="11">
        <f t="shared" si="5"/>
        <v>10</v>
      </c>
      <c r="L37" s="11">
        <f t="shared" si="5"/>
        <v>9</v>
      </c>
      <c r="M37" s="11">
        <f t="shared" si="5"/>
        <v>24</v>
      </c>
      <c r="N37" s="11">
        <f t="shared" si="5"/>
        <v>24</v>
      </c>
      <c r="O37" s="11">
        <f t="shared" si="5"/>
        <v>24</v>
      </c>
      <c r="P37" s="11">
        <f t="shared" si="5"/>
        <v>24</v>
      </c>
      <c r="Q37" s="11">
        <f t="shared" si="5"/>
        <v>27</v>
      </c>
    </row>
    <row r="38" spans="2:17" x14ac:dyDescent="0.25">
      <c r="C38" s="16"/>
      <c r="D38" s="16"/>
      <c r="E38" s="16"/>
      <c r="H38" s="20" t="s">
        <v>21</v>
      </c>
      <c r="I38" s="20"/>
      <c r="J38" s="11">
        <f t="shared" ref="J38:Q38" si="6">COUNT(J9:J35)</f>
        <v>24</v>
      </c>
      <c r="K38" s="11">
        <f t="shared" si="6"/>
        <v>24</v>
      </c>
      <c r="L38" s="11">
        <f t="shared" si="6"/>
        <v>24</v>
      </c>
      <c r="M38" s="11">
        <f t="shared" si="6"/>
        <v>24</v>
      </c>
      <c r="N38" s="11">
        <f t="shared" si="6"/>
        <v>24</v>
      </c>
      <c r="O38" s="11">
        <f t="shared" si="6"/>
        <v>24</v>
      </c>
      <c r="P38" s="11">
        <f t="shared" si="6"/>
        <v>24</v>
      </c>
      <c r="Q38" s="11">
        <f t="shared" si="6"/>
        <v>27</v>
      </c>
    </row>
    <row r="39" spans="2:17" x14ac:dyDescent="0.25">
      <c r="C39" s="16"/>
      <c r="D39" s="16"/>
      <c r="E39" s="1"/>
      <c r="H39" s="21" t="s">
        <v>16</v>
      </c>
      <c r="I39" s="21"/>
      <c r="J39" s="12">
        <f>J36/J38</f>
        <v>0.625</v>
      </c>
      <c r="K39" s="13">
        <f t="shared" ref="K39:Q39" si="7">K36/K38</f>
        <v>0.58333333333333337</v>
      </c>
      <c r="L39" s="13">
        <f t="shared" si="7"/>
        <v>0.625</v>
      </c>
      <c r="M39" s="13">
        <f t="shared" si="7"/>
        <v>0</v>
      </c>
      <c r="N39" s="13">
        <f t="shared" si="7"/>
        <v>0</v>
      </c>
      <c r="O39" s="13">
        <f t="shared" si="7"/>
        <v>0</v>
      </c>
      <c r="P39" s="13">
        <f t="shared" si="7"/>
        <v>0</v>
      </c>
      <c r="Q39" s="13">
        <f t="shared" si="7"/>
        <v>0</v>
      </c>
    </row>
    <row r="40" spans="2:17" x14ac:dyDescent="0.25">
      <c r="C40" s="16"/>
      <c r="D40" s="16"/>
      <c r="E40" s="1"/>
      <c r="H40" s="21" t="s">
        <v>17</v>
      </c>
      <c r="I40" s="21"/>
      <c r="J40" s="12">
        <f>J37/J38</f>
        <v>0.375</v>
      </c>
      <c r="K40" s="12">
        <f t="shared" ref="K40:Q40" si="8">K37/K38</f>
        <v>0.41666666666666669</v>
      </c>
      <c r="L40" s="13">
        <f t="shared" si="8"/>
        <v>0.375</v>
      </c>
      <c r="M40" s="13">
        <f t="shared" si="8"/>
        <v>1</v>
      </c>
      <c r="N40" s="13">
        <f t="shared" si="8"/>
        <v>1</v>
      </c>
      <c r="O40" s="13">
        <f t="shared" si="8"/>
        <v>1</v>
      </c>
      <c r="P40" s="13">
        <f t="shared" si="8"/>
        <v>1</v>
      </c>
      <c r="Q40" s="13">
        <f t="shared" si="8"/>
        <v>1</v>
      </c>
    </row>
    <row r="41" spans="2:17" x14ac:dyDescent="0.25">
      <c r="C41" s="16"/>
      <c r="D41" s="16"/>
      <c r="E41" s="7"/>
    </row>
    <row r="42" spans="2:17" x14ac:dyDescent="0.25">
      <c r="C42" s="1"/>
      <c r="D42" s="1"/>
      <c r="E42" s="7"/>
    </row>
    <row r="43" spans="2:17" x14ac:dyDescent="0.25">
      <c r="J43" s="22" t="s">
        <v>29</v>
      </c>
      <c r="K43" s="22"/>
      <c r="L43" s="22"/>
      <c r="M43" s="22"/>
      <c r="N43" s="22"/>
      <c r="O43" s="22"/>
      <c r="P43" s="22"/>
    </row>
    <row r="44" spans="2:17" x14ac:dyDescent="0.25">
      <c r="J44" s="19" t="s">
        <v>18</v>
      </c>
      <c r="K44" s="19"/>
      <c r="L44" s="19"/>
      <c r="M44" s="19"/>
      <c r="N44" s="19"/>
      <c r="O44" s="19"/>
      <c r="P44" s="19"/>
    </row>
  </sheetData>
  <mergeCells count="49">
    <mergeCell ref="D31:I31"/>
    <mergeCell ref="D15:I15"/>
    <mergeCell ref="D17:I17"/>
    <mergeCell ref="D18:I18"/>
    <mergeCell ref="C40:D40"/>
    <mergeCell ref="D35:I35"/>
    <mergeCell ref="D33:I33"/>
    <mergeCell ref="D34:I34"/>
    <mergeCell ref="C41:D41"/>
    <mergeCell ref="C39:D39"/>
    <mergeCell ref="C38:E38"/>
    <mergeCell ref="H36:I36"/>
    <mergeCell ref="H37:I37"/>
    <mergeCell ref="H38:I38"/>
    <mergeCell ref="H39:I39"/>
    <mergeCell ref="H40:I40"/>
    <mergeCell ref="C36:D36"/>
    <mergeCell ref="J4:K4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N4:O4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4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4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259</v>
      </c>
      <c r="K4" s="26"/>
      <c r="M4" t="s">
        <v>2</v>
      </c>
      <c r="N4" s="27">
        <v>45293</v>
      </c>
      <c r="O4" s="27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6" t="s">
        <v>94</v>
      </c>
      <c r="E6" s="26"/>
      <c r="F6" s="26"/>
      <c r="G6" s="26"/>
      <c r="I6" s="16" t="s">
        <v>22</v>
      </c>
      <c r="J6" s="16"/>
      <c r="K6" s="28" t="s">
        <v>25</v>
      </c>
      <c r="L6" s="28"/>
      <c r="M6" s="28"/>
      <c r="N6" s="28"/>
      <c r="O6" s="28"/>
      <c r="P6" s="28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117</v>
      </c>
      <c r="D9" s="18" t="s">
        <v>95</v>
      </c>
      <c r="E9" s="18"/>
      <c r="F9" s="18"/>
      <c r="G9" s="18"/>
      <c r="H9" s="18"/>
      <c r="I9" s="18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18.75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118</v>
      </c>
      <c r="D10" s="18" t="s">
        <v>96</v>
      </c>
      <c r="E10" s="18"/>
      <c r="F10" s="18"/>
      <c r="G10" s="18"/>
      <c r="H10" s="18"/>
      <c r="I10" s="18"/>
      <c r="J10" s="4">
        <v>75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4" si="0">SUM(J10:P10)/4</f>
        <v>37.5</v>
      </c>
      <c r="U10" s="1"/>
      <c r="V10" s="1"/>
      <c r="W10" s="1"/>
      <c r="X10" s="1"/>
    </row>
    <row r="11" spans="2:24" x14ac:dyDescent="0.25">
      <c r="B11" s="6">
        <f t="shared" ref="B11:B34" si="1">B10+1</f>
        <v>3</v>
      </c>
      <c r="C11" s="6" t="s">
        <v>119</v>
      </c>
      <c r="D11" s="18" t="s">
        <v>97</v>
      </c>
      <c r="E11" s="18"/>
      <c r="F11" s="18"/>
      <c r="G11" s="18"/>
      <c r="H11" s="18"/>
      <c r="I11" s="18"/>
      <c r="J11" s="4">
        <v>73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53.25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120</v>
      </c>
      <c r="D12" s="18" t="s">
        <v>98</v>
      </c>
      <c r="E12" s="18"/>
      <c r="F12" s="18"/>
      <c r="G12" s="18"/>
      <c r="H12" s="18"/>
      <c r="I12" s="18"/>
      <c r="J12" s="4">
        <v>73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35.75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121</v>
      </c>
      <c r="D13" s="18" t="s">
        <v>99</v>
      </c>
      <c r="E13" s="18"/>
      <c r="F13" s="18"/>
      <c r="G13" s="18"/>
      <c r="H13" s="18"/>
      <c r="I13" s="18"/>
      <c r="J13" s="4">
        <v>78</v>
      </c>
      <c r="K13" s="4">
        <v>70</v>
      </c>
      <c r="L13" s="4">
        <v>83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57.75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122</v>
      </c>
      <c r="D14" s="18" t="s">
        <v>100</v>
      </c>
      <c r="E14" s="18"/>
      <c r="F14" s="18"/>
      <c r="G14" s="18"/>
      <c r="H14" s="18"/>
      <c r="I14" s="18"/>
      <c r="J14" s="4">
        <v>73</v>
      </c>
      <c r="K14" s="4">
        <v>70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58.25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123</v>
      </c>
      <c r="D15" s="18" t="s">
        <v>101</v>
      </c>
      <c r="E15" s="18"/>
      <c r="F15" s="18"/>
      <c r="G15" s="18"/>
      <c r="H15" s="18"/>
      <c r="I15" s="18"/>
      <c r="J15" s="4">
        <v>80</v>
      </c>
      <c r="K15" s="4">
        <v>80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9">
        <f t="shared" ref="Q15:Q34" si="2">SUM(J15:P15)/7</f>
        <v>36.428571428571431</v>
      </c>
    </row>
    <row r="16" spans="2:24" x14ac:dyDescent="0.25">
      <c r="B16" s="6">
        <f t="shared" si="1"/>
        <v>8</v>
      </c>
      <c r="C16" s="6" t="s">
        <v>138</v>
      </c>
      <c r="D16" s="33" t="s">
        <v>102</v>
      </c>
      <c r="E16" s="33"/>
      <c r="F16" s="33"/>
      <c r="G16" s="33"/>
      <c r="H16" s="33"/>
      <c r="I16" s="34"/>
      <c r="J16" s="4">
        <v>83</v>
      </c>
      <c r="K16" s="4">
        <v>70</v>
      </c>
      <c r="L16" s="4">
        <v>73</v>
      </c>
      <c r="M16" s="4">
        <v>0</v>
      </c>
      <c r="N16" s="4">
        <v>0</v>
      </c>
      <c r="O16" s="4">
        <v>0</v>
      </c>
      <c r="P16" s="4">
        <v>0</v>
      </c>
      <c r="Q16" s="15">
        <f>SUM(N16:P16)/7</f>
        <v>0</v>
      </c>
    </row>
    <row r="17" spans="2:17" x14ac:dyDescent="0.25">
      <c r="B17" s="6">
        <f t="shared" si="1"/>
        <v>9</v>
      </c>
      <c r="C17" s="6" t="s">
        <v>125</v>
      </c>
      <c r="D17" s="18" t="s">
        <v>103</v>
      </c>
      <c r="E17" s="18"/>
      <c r="F17" s="18"/>
      <c r="G17" s="18"/>
      <c r="H17" s="18"/>
      <c r="I17" s="18"/>
      <c r="J17" s="4">
        <v>73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10.428571428571429</v>
      </c>
    </row>
    <row r="18" spans="2:17" x14ac:dyDescent="0.25">
      <c r="B18" s="6">
        <f t="shared" si="1"/>
        <v>10</v>
      </c>
      <c r="C18" s="6" t="s">
        <v>124</v>
      </c>
      <c r="D18" s="18" t="s">
        <v>104</v>
      </c>
      <c r="E18" s="18"/>
      <c r="F18" s="18"/>
      <c r="G18" s="18"/>
      <c r="H18" s="18"/>
      <c r="I18" s="18"/>
      <c r="J18" s="4">
        <v>70</v>
      </c>
      <c r="K18" s="4">
        <v>70</v>
      </c>
      <c r="L18" s="4">
        <v>93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33.285714285714285</v>
      </c>
    </row>
    <row r="19" spans="2:17" x14ac:dyDescent="0.25">
      <c r="B19" s="6">
        <f t="shared" si="1"/>
        <v>11</v>
      </c>
      <c r="C19" s="6" t="s">
        <v>137</v>
      </c>
      <c r="D19" s="18" t="s">
        <v>105</v>
      </c>
      <c r="E19" s="18"/>
      <c r="F19" s="18"/>
      <c r="G19" s="18"/>
      <c r="H19" s="18"/>
      <c r="I19" s="18"/>
      <c r="J19" s="4">
        <v>74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10.571428571428571</v>
      </c>
    </row>
    <row r="20" spans="2:17" x14ac:dyDescent="0.25">
      <c r="B20" s="6">
        <f t="shared" si="1"/>
        <v>12</v>
      </c>
      <c r="C20" s="6" t="s">
        <v>126</v>
      </c>
      <c r="D20" s="18" t="s">
        <v>106</v>
      </c>
      <c r="E20" s="18"/>
      <c r="F20" s="18"/>
      <c r="G20" s="18"/>
      <c r="H20" s="18"/>
      <c r="I20" s="18"/>
      <c r="J20" s="4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11.142857142857142</v>
      </c>
    </row>
    <row r="21" spans="2:17" x14ac:dyDescent="0.25">
      <c r="B21" s="6">
        <f t="shared" si="1"/>
        <v>13</v>
      </c>
      <c r="C21" s="6" t="s">
        <v>127</v>
      </c>
      <c r="D21" s="18" t="s">
        <v>107</v>
      </c>
      <c r="E21" s="18"/>
      <c r="F21" s="18"/>
      <c r="G21" s="18"/>
      <c r="H21" s="18"/>
      <c r="I21" s="18"/>
      <c r="J21" s="4">
        <v>83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2"/>
        <v>22.571428571428573</v>
      </c>
    </row>
    <row r="22" spans="2:17" x14ac:dyDescent="0.25">
      <c r="B22" s="6">
        <f t="shared" si="1"/>
        <v>14</v>
      </c>
      <c r="C22" s="6" t="s">
        <v>128</v>
      </c>
      <c r="D22" s="18" t="s">
        <v>108</v>
      </c>
      <c r="E22" s="18"/>
      <c r="F22" s="18"/>
      <c r="G22" s="18"/>
      <c r="H22" s="18"/>
      <c r="I22" s="18"/>
      <c r="J22" s="4">
        <v>85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2"/>
        <v>22.857142857142858</v>
      </c>
    </row>
    <row r="23" spans="2:17" x14ac:dyDescent="0.25">
      <c r="B23" s="6">
        <f t="shared" si="1"/>
        <v>15</v>
      </c>
      <c r="C23" s="6" t="s">
        <v>129</v>
      </c>
      <c r="D23" s="18" t="s">
        <v>109</v>
      </c>
      <c r="E23" s="18"/>
      <c r="F23" s="18"/>
      <c r="G23" s="18"/>
      <c r="H23" s="18"/>
      <c r="I23" s="18"/>
      <c r="J23" s="4">
        <v>73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2"/>
        <v>10.428571428571429</v>
      </c>
    </row>
    <row r="24" spans="2:17" x14ac:dyDescent="0.25">
      <c r="B24" s="6">
        <f t="shared" si="1"/>
        <v>16</v>
      </c>
      <c r="C24" s="6" t="s">
        <v>130</v>
      </c>
      <c r="D24" s="18" t="s">
        <v>110</v>
      </c>
      <c r="E24" s="18"/>
      <c r="F24" s="18"/>
      <c r="G24" s="18"/>
      <c r="H24" s="18"/>
      <c r="I24" s="18"/>
      <c r="J24" s="4">
        <v>73</v>
      </c>
      <c r="K24" s="4">
        <v>75</v>
      </c>
      <c r="L24" s="4">
        <v>73</v>
      </c>
      <c r="M24" s="4">
        <v>0</v>
      </c>
      <c r="N24" s="4">
        <v>0</v>
      </c>
      <c r="O24" s="4">
        <v>0</v>
      </c>
      <c r="P24" s="4">
        <v>0</v>
      </c>
      <c r="Q24" s="9">
        <f t="shared" si="2"/>
        <v>31.571428571428573</v>
      </c>
    </row>
    <row r="25" spans="2:17" x14ac:dyDescent="0.25">
      <c r="B25" s="6">
        <f t="shared" si="1"/>
        <v>17</v>
      </c>
      <c r="C25" s="6" t="s">
        <v>131</v>
      </c>
      <c r="D25" s="18" t="s">
        <v>111</v>
      </c>
      <c r="E25" s="18"/>
      <c r="F25" s="18"/>
      <c r="G25" s="18"/>
      <c r="H25" s="18"/>
      <c r="I25" s="18"/>
      <c r="J25" s="4">
        <v>83</v>
      </c>
      <c r="K25" s="4">
        <v>75</v>
      </c>
      <c r="L25" s="4">
        <v>88</v>
      </c>
      <c r="M25" s="4">
        <v>0</v>
      </c>
      <c r="N25" s="4">
        <v>0</v>
      </c>
      <c r="O25" s="4">
        <v>0</v>
      </c>
      <c r="P25" s="4">
        <v>0</v>
      </c>
      <c r="Q25" s="9">
        <f t="shared" si="2"/>
        <v>35.142857142857146</v>
      </c>
    </row>
    <row r="26" spans="2:17" x14ac:dyDescent="0.25">
      <c r="B26" s="6">
        <f t="shared" si="1"/>
        <v>18</v>
      </c>
      <c r="C26" s="6" t="s">
        <v>132</v>
      </c>
      <c r="D26" s="18" t="s">
        <v>112</v>
      </c>
      <c r="E26" s="18"/>
      <c r="F26" s="18"/>
      <c r="G26" s="18"/>
      <c r="H26" s="18"/>
      <c r="I26" s="18"/>
      <c r="J26" s="4">
        <v>78</v>
      </c>
      <c r="K26" s="4">
        <v>75</v>
      </c>
      <c r="L26" s="4">
        <v>83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33.714285714285715</v>
      </c>
    </row>
    <row r="27" spans="2:17" x14ac:dyDescent="0.25">
      <c r="B27" s="6">
        <f t="shared" si="1"/>
        <v>19</v>
      </c>
      <c r="C27" s="6" t="s">
        <v>133</v>
      </c>
      <c r="D27" s="18" t="s">
        <v>113</v>
      </c>
      <c r="E27" s="18"/>
      <c r="F27" s="18"/>
      <c r="G27" s="18"/>
      <c r="H27" s="18"/>
      <c r="I27" s="18"/>
      <c r="J27" s="4">
        <v>76</v>
      </c>
      <c r="K27" s="4">
        <v>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20.857142857142858</v>
      </c>
    </row>
    <row r="28" spans="2:17" x14ac:dyDescent="0.25">
      <c r="B28" s="6">
        <f t="shared" si="1"/>
        <v>20</v>
      </c>
      <c r="C28" s="6" t="s">
        <v>134</v>
      </c>
      <c r="D28" s="18" t="s">
        <v>114</v>
      </c>
      <c r="E28" s="18"/>
      <c r="F28" s="18"/>
      <c r="G28" s="18"/>
      <c r="H28" s="18"/>
      <c r="I28" s="18"/>
      <c r="J28" s="4">
        <v>88</v>
      </c>
      <c r="K28" s="4">
        <v>80</v>
      </c>
      <c r="L28" s="4">
        <v>98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38</v>
      </c>
    </row>
    <row r="29" spans="2:17" x14ac:dyDescent="0.25">
      <c r="B29" s="6">
        <f t="shared" si="1"/>
        <v>21</v>
      </c>
      <c r="C29" s="6" t="s">
        <v>136</v>
      </c>
      <c r="D29" s="18" t="s">
        <v>115</v>
      </c>
      <c r="E29" s="18"/>
      <c r="F29" s="18"/>
      <c r="G29" s="18"/>
      <c r="H29" s="18"/>
      <c r="I29" s="18"/>
      <c r="J29" s="4">
        <v>85</v>
      </c>
      <c r="K29" s="4">
        <v>80</v>
      </c>
      <c r="L29" s="4">
        <v>98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37.571428571428569</v>
      </c>
    </row>
    <row r="30" spans="2:17" x14ac:dyDescent="0.25">
      <c r="B30" s="6">
        <f t="shared" si="1"/>
        <v>22</v>
      </c>
      <c r="C30" s="6" t="s">
        <v>135</v>
      </c>
      <c r="D30" s="18" t="s">
        <v>116</v>
      </c>
      <c r="E30" s="18"/>
      <c r="F30" s="18"/>
      <c r="G30" s="18"/>
      <c r="H30" s="18"/>
      <c r="I30" s="18"/>
      <c r="J30" s="4">
        <v>88</v>
      </c>
      <c r="K30" s="4">
        <v>85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36.142857142857146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9">
        <f t="shared" si="2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9">
        <f t="shared" si="2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9">
        <f t="shared" si="2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9">
        <f t="shared" si="2"/>
        <v>0</v>
      </c>
    </row>
    <row r="35" spans="2:17" x14ac:dyDescent="0.25">
      <c r="C35" s="16"/>
      <c r="D35" s="16"/>
      <c r="E35" s="1"/>
      <c r="H35" s="17" t="s">
        <v>19</v>
      </c>
      <c r="I35" s="17"/>
      <c r="J35" s="10">
        <f>COUNTIF(J9:J34,"&gt;=70")</f>
        <v>22</v>
      </c>
      <c r="K35" s="10">
        <f>COUNTIF(K9:K34,"&gt;=70")</f>
        <v>16</v>
      </c>
      <c r="L35" s="10">
        <f>COUNTIF(L9:L34,"&gt;=70")</f>
        <v>13</v>
      </c>
      <c r="M35" s="10">
        <f>COUNTIF(M9:M34,"&gt;=70")</f>
        <v>0</v>
      </c>
      <c r="N35" s="10">
        <f>COUNTIF(N9:N34,"&gt;=70")</f>
        <v>0</v>
      </c>
      <c r="O35" s="10">
        <f>COUNTIF(O9:O34,"&gt;=70")</f>
        <v>0</v>
      </c>
      <c r="P35" s="10">
        <f>COUNTIF(P9:P34,"&gt;=70")</f>
        <v>0</v>
      </c>
      <c r="Q35" s="14">
        <f>COUNTIF(Q9:Q34,"&gt;=70")</f>
        <v>0</v>
      </c>
    </row>
    <row r="36" spans="2:17" x14ac:dyDescent="0.25">
      <c r="C36" s="16"/>
      <c r="D36" s="16"/>
      <c r="E36" s="7"/>
      <c r="H36" s="20" t="s">
        <v>20</v>
      </c>
      <c r="I36" s="20"/>
      <c r="J36" s="11">
        <f>COUNTIF(J9:J34,"&lt;70")</f>
        <v>0</v>
      </c>
      <c r="K36" s="11">
        <f>COUNTIF(K9:K34,"&lt;70")</f>
        <v>6</v>
      </c>
      <c r="L36" s="11">
        <f>COUNTIF(L9:L34,"&lt;70")</f>
        <v>9</v>
      </c>
      <c r="M36" s="11">
        <f>COUNTIF(M9:M34,"&lt;70")</f>
        <v>22</v>
      </c>
      <c r="N36" s="11">
        <f>COUNTIF(N9:N34,"&lt;70")</f>
        <v>22</v>
      </c>
      <c r="O36" s="11">
        <f>COUNTIF(O9:O34,"&lt;70")</f>
        <v>22</v>
      </c>
      <c r="P36" s="11">
        <f>COUNTIF(P9:P34,"&lt;70")</f>
        <v>22</v>
      </c>
      <c r="Q36" s="11">
        <f>COUNTIF(Q9:Q34,"&lt;70")</f>
        <v>26</v>
      </c>
    </row>
    <row r="37" spans="2:17" x14ac:dyDescent="0.25">
      <c r="C37" s="16"/>
      <c r="D37" s="16"/>
      <c r="E37" s="16"/>
      <c r="H37" s="20" t="s">
        <v>21</v>
      </c>
      <c r="I37" s="20"/>
      <c r="J37" s="11">
        <f>COUNT(J9:J34)</f>
        <v>22</v>
      </c>
      <c r="K37" s="11">
        <f>COUNT(K9:K34)</f>
        <v>22</v>
      </c>
      <c r="L37" s="11">
        <f>COUNT(L9:L34)</f>
        <v>22</v>
      </c>
      <c r="M37" s="11">
        <f>COUNT(M9:M34)</f>
        <v>22</v>
      </c>
      <c r="N37" s="11">
        <f>COUNT(N9:N34)</f>
        <v>22</v>
      </c>
      <c r="O37" s="11">
        <f>COUNT(O9:O34)</f>
        <v>22</v>
      </c>
      <c r="P37" s="11">
        <f>COUNT(P9:P34)</f>
        <v>22</v>
      </c>
      <c r="Q37" s="11">
        <f>COUNT(Q9:Q34)</f>
        <v>26</v>
      </c>
    </row>
    <row r="38" spans="2:17" x14ac:dyDescent="0.25">
      <c r="C38" s="16"/>
      <c r="D38" s="16"/>
      <c r="E38" s="1"/>
      <c r="H38" s="21" t="s">
        <v>16</v>
      </c>
      <c r="I38" s="21"/>
      <c r="J38" s="12">
        <f>J35/J37</f>
        <v>1</v>
      </c>
      <c r="K38" s="13">
        <f t="shared" ref="K38:Q38" si="3">K35/K37</f>
        <v>0.72727272727272729</v>
      </c>
      <c r="L38" s="13">
        <f t="shared" si="3"/>
        <v>0.59090909090909094</v>
      </c>
      <c r="M38" s="13">
        <f t="shared" si="3"/>
        <v>0</v>
      </c>
      <c r="N38" s="13">
        <f t="shared" si="3"/>
        <v>0</v>
      </c>
      <c r="O38" s="13">
        <f t="shared" si="3"/>
        <v>0</v>
      </c>
      <c r="P38" s="13">
        <f t="shared" si="3"/>
        <v>0</v>
      </c>
      <c r="Q38" s="13">
        <f t="shared" si="3"/>
        <v>0</v>
      </c>
    </row>
    <row r="39" spans="2:17" x14ac:dyDescent="0.25">
      <c r="C39" s="16"/>
      <c r="D39" s="16"/>
      <c r="E39" s="1"/>
      <c r="H39" s="21" t="s">
        <v>17</v>
      </c>
      <c r="I39" s="21"/>
      <c r="J39" s="12">
        <f>J36/J37</f>
        <v>0</v>
      </c>
      <c r="K39" s="12">
        <f t="shared" ref="K39:Q39" si="4">K36/K37</f>
        <v>0.27272727272727271</v>
      </c>
      <c r="L39" s="13">
        <f t="shared" si="4"/>
        <v>0.40909090909090912</v>
      </c>
      <c r="M39" s="13">
        <f t="shared" si="4"/>
        <v>1</v>
      </c>
      <c r="N39" s="13">
        <f t="shared" si="4"/>
        <v>1</v>
      </c>
      <c r="O39" s="13">
        <f t="shared" si="4"/>
        <v>1</v>
      </c>
      <c r="P39" s="13">
        <f t="shared" si="4"/>
        <v>1</v>
      </c>
      <c r="Q39" s="13">
        <f t="shared" si="4"/>
        <v>1</v>
      </c>
    </row>
    <row r="40" spans="2:17" x14ac:dyDescent="0.25">
      <c r="C40" s="16"/>
      <c r="D40" s="16"/>
      <c r="E40" s="7"/>
    </row>
    <row r="41" spans="2:17" x14ac:dyDescent="0.25">
      <c r="C41" s="1"/>
      <c r="D41" s="1"/>
      <c r="E41" s="7"/>
    </row>
    <row r="42" spans="2:17" x14ac:dyDescent="0.25">
      <c r="J42" s="22" t="s">
        <v>29</v>
      </c>
      <c r="K42" s="22"/>
      <c r="L42" s="22"/>
      <c r="M42" s="22"/>
      <c r="N42" s="22"/>
      <c r="O42" s="22"/>
      <c r="P42" s="22"/>
    </row>
    <row r="43" spans="2:17" x14ac:dyDescent="0.25">
      <c r="J43" s="19" t="s">
        <v>18</v>
      </c>
      <c r="K43" s="19"/>
      <c r="L43" s="19"/>
      <c r="M43" s="19"/>
      <c r="N43" s="19"/>
      <c r="O43" s="19"/>
      <c r="P43" s="19"/>
    </row>
  </sheetData>
  <mergeCells count="48">
    <mergeCell ref="C40:D40"/>
    <mergeCell ref="J42:P42"/>
    <mergeCell ref="J43:P43"/>
    <mergeCell ref="D16:I16"/>
    <mergeCell ref="C37:E37"/>
    <mergeCell ref="H37:I37"/>
    <mergeCell ref="C38:D38"/>
    <mergeCell ref="H38:I38"/>
    <mergeCell ref="C39:D39"/>
    <mergeCell ref="H39:I39"/>
    <mergeCell ref="C35:D35"/>
    <mergeCell ref="H35:I35"/>
    <mergeCell ref="C36:D36"/>
    <mergeCell ref="H36:I36"/>
    <mergeCell ref="D33:I33"/>
    <mergeCell ref="D34:I34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9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5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5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5" x14ac:dyDescent="0.25">
      <c r="C4" t="s">
        <v>0</v>
      </c>
      <c r="D4" s="25" t="s">
        <v>197</v>
      </c>
      <c r="E4" s="25"/>
      <c r="F4" s="25"/>
      <c r="G4" s="25"/>
      <c r="I4" t="s">
        <v>1</v>
      </c>
      <c r="J4" s="26" t="s">
        <v>260</v>
      </c>
      <c r="K4" s="26"/>
      <c r="M4" t="s">
        <v>2</v>
      </c>
      <c r="N4" s="27">
        <v>45293</v>
      </c>
      <c r="O4" s="27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6" t="s">
        <v>94</v>
      </c>
      <c r="E6" s="26"/>
      <c r="F6" s="26"/>
      <c r="G6" s="26"/>
      <c r="I6" s="16" t="s">
        <v>22</v>
      </c>
      <c r="J6" s="16"/>
      <c r="K6" s="28" t="s">
        <v>25</v>
      </c>
      <c r="L6" s="28"/>
      <c r="M6" s="28"/>
      <c r="N6" s="28"/>
      <c r="O6" s="28"/>
      <c r="P6" s="28"/>
    </row>
    <row r="7" spans="2:25" ht="11.25" customHeight="1" x14ac:dyDescent="0.25">
      <c r="S7" s="1"/>
      <c r="T7" s="1"/>
      <c r="U7" s="1"/>
      <c r="V7" s="1"/>
      <c r="W7" s="1"/>
      <c r="X7" s="1"/>
      <c r="Y7" s="1"/>
    </row>
    <row r="8" spans="2:25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S8" s="1"/>
      <c r="T8" s="1"/>
      <c r="U8" s="1"/>
      <c r="V8" s="1"/>
      <c r="W8" s="1"/>
      <c r="X8" s="1"/>
      <c r="Y8" s="1"/>
    </row>
    <row r="9" spans="2:25" x14ac:dyDescent="0.25">
      <c r="B9" s="6">
        <v>1</v>
      </c>
      <c r="C9" s="6" t="s">
        <v>140</v>
      </c>
      <c r="D9" s="18" t="s">
        <v>139</v>
      </c>
      <c r="E9" s="18"/>
      <c r="F9" s="18"/>
      <c r="G9" s="18"/>
      <c r="H9" s="18"/>
      <c r="I9" s="18"/>
      <c r="J9" s="4">
        <v>80</v>
      </c>
      <c r="K9" s="4">
        <v>100</v>
      </c>
      <c r="L9" s="4">
        <v>75</v>
      </c>
      <c r="M9" s="4">
        <v>75</v>
      </c>
      <c r="N9" s="4">
        <v>75</v>
      </c>
      <c r="O9" s="4">
        <v>0</v>
      </c>
      <c r="P9" s="4">
        <v>0</v>
      </c>
      <c r="Q9" s="9">
        <f>SUM(J9:P9)/4</f>
        <v>101.25</v>
      </c>
      <c r="S9" s="1"/>
      <c r="T9" s="1"/>
      <c r="U9" s="1"/>
      <c r="V9" s="1"/>
      <c r="W9" s="1"/>
      <c r="X9" s="1"/>
      <c r="Y9" s="1"/>
    </row>
    <row r="10" spans="2:25" x14ac:dyDescent="0.25">
      <c r="B10" s="6">
        <f>B9+1</f>
        <v>2</v>
      </c>
      <c r="C10" s="6" t="s">
        <v>142</v>
      </c>
      <c r="D10" s="18" t="s">
        <v>141</v>
      </c>
      <c r="E10" s="18"/>
      <c r="F10" s="18"/>
      <c r="G10" s="18"/>
      <c r="H10" s="18"/>
      <c r="I10" s="18"/>
      <c r="J10" s="4">
        <v>0</v>
      </c>
      <c r="K10" s="4">
        <v>70</v>
      </c>
      <c r="L10" s="4">
        <v>0</v>
      </c>
      <c r="M10" s="4">
        <v>75</v>
      </c>
      <c r="N10" s="4">
        <v>70</v>
      </c>
      <c r="O10" s="4">
        <v>0</v>
      </c>
      <c r="P10" s="4">
        <v>0</v>
      </c>
      <c r="Q10" s="9">
        <f t="shared" ref="Q10:Q37" si="0">SUM(J10:P10)/4</f>
        <v>53.75</v>
      </c>
      <c r="S10" s="1"/>
      <c r="T10" s="1"/>
      <c r="U10" s="1"/>
      <c r="V10" s="1"/>
      <c r="W10" s="1"/>
      <c r="X10" s="1"/>
      <c r="Y10" s="1"/>
    </row>
    <row r="11" spans="2:25" x14ac:dyDescent="0.25">
      <c r="B11" s="6">
        <f t="shared" ref="B11:B39" si="1">B10+1</f>
        <v>3</v>
      </c>
      <c r="C11" s="6" t="s">
        <v>144</v>
      </c>
      <c r="D11" s="18" t="s">
        <v>143</v>
      </c>
      <c r="E11" s="18"/>
      <c r="F11" s="18"/>
      <c r="G11" s="18"/>
      <c r="H11" s="18"/>
      <c r="I11" s="18"/>
      <c r="J11" s="4">
        <v>0</v>
      </c>
      <c r="K11" s="4">
        <v>100</v>
      </c>
      <c r="L11" s="4">
        <v>80</v>
      </c>
      <c r="M11" s="4">
        <v>70</v>
      </c>
      <c r="N11" s="4">
        <v>0</v>
      </c>
      <c r="O11" s="4">
        <v>0</v>
      </c>
      <c r="P11" s="4">
        <v>0</v>
      </c>
      <c r="Q11" s="9">
        <f t="shared" si="0"/>
        <v>62.5</v>
      </c>
      <c r="S11" s="1"/>
      <c r="T11" s="1"/>
      <c r="U11" s="1"/>
      <c r="V11" s="1"/>
      <c r="W11" s="1"/>
      <c r="X11" s="1"/>
      <c r="Y11" s="1"/>
    </row>
    <row r="12" spans="2:25" x14ac:dyDescent="0.25">
      <c r="B12" s="6">
        <f t="shared" si="1"/>
        <v>4</v>
      </c>
      <c r="C12" s="6" t="s">
        <v>146</v>
      </c>
      <c r="D12" s="18" t="s">
        <v>145</v>
      </c>
      <c r="E12" s="18"/>
      <c r="F12" s="18"/>
      <c r="G12" s="18"/>
      <c r="H12" s="18"/>
      <c r="I12" s="1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S12" s="1"/>
      <c r="T12" s="1"/>
      <c r="U12" s="1"/>
      <c r="V12" s="1"/>
      <c r="W12" s="1"/>
      <c r="X12" s="1"/>
      <c r="Y12" s="1"/>
    </row>
    <row r="13" spans="2:25" x14ac:dyDescent="0.25">
      <c r="B13" s="6">
        <f t="shared" si="1"/>
        <v>5</v>
      </c>
      <c r="C13" s="6" t="s">
        <v>148</v>
      </c>
      <c r="D13" s="18" t="s">
        <v>147</v>
      </c>
      <c r="E13" s="18"/>
      <c r="F13" s="18"/>
      <c r="G13" s="18"/>
      <c r="H13" s="18"/>
      <c r="I13" s="18"/>
      <c r="J13" s="4">
        <v>75</v>
      </c>
      <c r="K13" s="4">
        <v>80</v>
      </c>
      <c r="L13" s="4">
        <v>0</v>
      </c>
      <c r="M13" s="4">
        <v>0</v>
      </c>
      <c r="N13" s="4">
        <v>75</v>
      </c>
      <c r="O13" s="4">
        <v>0</v>
      </c>
      <c r="P13" s="4">
        <v>0</v>
      </c>
      <c r="Q13" s="9">
        <f t="shared" si="0"/>
        <v>57.5</v>
      </c>
      <c r="S13" s="1"/>
      <c r="T13" s="1"/>
      <c r="U13" s="1"/>
      <c r="V13" s="1"/>
      <c r="W13" s="1"/>
      <c r="X13" s="1"/>
      <c r="Y13" s="1"/>
    </row>
    <row r="14" spans="2:25" x14ac:dyDescent="0.25">
      <c r="B14" s="6">
        <f t="shared" si="1"/>
        <v>6</v>
      </c>
      <c r="C14" s="6" t="s">
        <v>150</v>
      </c>
      <c r="D14" s="18" t="s">
        <v>149</v>
      </c>
      <c r="E14" s="18"/>
      <c r="F14" s="18"/>
      <c r="G14" s="18"/>
      <c r="H14" s="18"/>
      <c r="I14" s="18"/>
      <c r="J14" s="4">
        <v>70</v>
      </c>
      <c r="K14" s="4">
        <v>75</v>
      </c>
      <c r="L14" s="4">
        <v>0</v>
      </c>
      <c r="M14" s="4">
        <v>0</v>
      </c>
      <c r="N14" s="4">
        <v>70</v>
      </c>
      <c r="O14" s="4">
        <v>0</v>
      </c>
      <c r="P14" s="4">
        <v>0</v>
      </c>
      <c r="Q14" s="9">
        <f t="shared" si="0"/>
        <v>53.75</v>
      </c>
      <c r="S14" s="1"/>
      <c r="T14" s="1"/>
      <c r="U14" s="1"/>
      <c r="V14" s="1"/>
      <c r="W14" s="1"/>
      <c r="X14" s="1"/>
      <c r="Y14" s="1"/>
    </row>
    <row r="15" spans="2:25" x14ac:dyDescent="0.25">
      <c r="B15" s="6">
        <f t="shared" si="1"/>
        <v>7</v>
      </c>
      <c r="C15" s="6" t="s">
        <v>155</v>
      </c>
      <c r="D15" s="18" t="s">
        <v>151</v>
      </c>
      <c r="E15" s="18"/>
      <c r="F15" s="18"/>
      <c r="G15" s="18"/>
      <c r="H15" s="18"/>
      <c r="I15" s="18"/>
      <c r="J15" s="4">
        <v>0</v>
      </c>
      <c r="K15" s="4">
        <v>80</v>
      </c>
      <c r="L15" s="4">
        <v>100</v>
      </c>
      <c r="M15" s="4">
        <v>75</v>
      </c>
      <c r="N15" s="4">
        <v>75</v>
      </c>
      <c r="O15" s="4">
        <v>0</v>
      </c>
      <c r="P15" s="4">
        <v>0</v>
      </c>
      <c r="Q15" s="9">
        <f t="shared" si="0"/>
        <v>82.5</v>
      </c>
      <c r="S15" s="1"/>
      <c r="T15" s="1"/>
      <c r="U15" s="1"/>
      <c r="V15" s="1"/>
      <c r="W15" s="1"/>
      <c r="X15" s="1"/>
      <c r="Y15" s="1"/>
    </row>
    <row r="16" spans="2:25" x14ac:dyDescent="0.25">
      <c r="B16" s="6">
        <f t="shared" si="1"/>
        <v>8</v>
      </c>
      <c r="C16" s="6" t="s">
        <v>156</v>
      </c>
      <c r="D16" s="18" t="s">
        <v>152</v>
      </c>
      <c r="E16" s="18"/>
      <c r="F16" s="18"/>
      <c r="G16" s="18"/>
      <c r="H16" s="18"/>
      <c r="I16" s="18"/>
      <c r="J16" s="4">
        <v>70</v>
      </c>
      <c r="K16" s="4">
        <v>0</v>
      </c>
      <c r="L16" s="4">
        <v>0</v>
      </c>
      <c r="M16" s="4">
        <v>0</v>
      </c>
      <c r="N16" s="4">
        <v>70</v>
      </c>
      <c r="O16" s="4">
        <v>0</v>
      </c>
      <c r="P16" s="4">
        <v>0</v>
      </c>
      <c r="Q16" s="9">
        <f t="shared" si="0"/>
        <v>35</v>
      </c>
      <c r="S16" s="1"/>
      <c r="T16" s="1"/>
      <c r="U16" s="1"/>
      <c r="V16" s="1"/>
      <c r="W16" s="1"/>
      <c r="X16" s="1"/>
      <c r="Y16" s="1"/>
    </row>
    <row r="17" spans="2:25" x14ac:dyDescent="0.25">
      <c r="B17" s="6">
        <f t="shared" si="1"/>
        <v>9</v>
      </c>
      <c r="C17" s="6" t="s">
        <v>157</v>
      </c>
      <c r="D17" s="18" t="s">
        <v>153</v>
      </c>
      <c r="E17" s="18"/>
      <c r="F17" s="18"/>
      <c r="G17" s="18"/>
      <c r="H17" s="18"/>
      <c r="I17" s="18"/>
      <c r="J17" s="4">
        <v>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35</v>
      </c>
      <c r="S17" s="1"/>
      <c r="T17" s="1"/>
      <c r="U17" s="1"/>
      <c r="V17" s="1"/>
      <c r="W17" s="1"/>
      <c r="X17" s="1"/>
      <c r="Y17" s="1"/>
    </row>
    <row r="18" spans="2:25" x14ac:dyDescent="0.25">
      <c r="B18" s="6">
        <f t="shared" si="1"/>
        <v>10</v>
      </c>
      <c r="C18" s="6" t="s">
        <v>158</v>
      </c>
      <c r="D18" s="18" t="s">
        <v>154</v>
      </c>
      <c r="E18" s="18"/>
      <c r="F18" s="18"/>
      <c r="G18" s="18"/>
      <c r="H18" s="18"/>
      <c r="I18" s="18"/>
      <c r="J18" s="4">
        <v>70</v>
      </c>
      <c r="K18" s="4">
        <v>100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60</v>
      </c>
      <c r="S18" s="1"/>
      <c r="T18" s="1"/>
      <c r="U18" s="1"/>
      <c r="V18" s="1"/>
      <c r="W18" s="1"/>
      <c r="X18" s="1"/>
      <c r="Y18" s="1"/>
    </row>
    <row r="19" spans="2:25" x14ac:dyDescent="0.25">
      <c r="B19" s="6">
        <f t="shared" si="1"/>
        <v>11</v>
      </c>
      <c r="C19" s="6" t="s">
        <v>164</v>
      </c>
      <c r="D19" s="18" t="s">
        <v>159</v>
      </c>
      <c r="E19" s="18"/>
      <c r="F19" s="18"/>
      <c r="G19" s="18"/>
      <c r="H19" s="18"/>
      <c r="I19" s="18"/>
      <c r="J19" s="4">
        <v>70</v>
      </c>
      <c r="K19" s="4">
        <v>70</v>
      </c>
      <c r="L19" s="4">
        <v>75</v>
      </c>
      <c r="M19" s="4">
        <v>0</v>
      </c>
      <c r="N19" s="4">
        <v>70</v>
      </c>
      <c r="O19" s="4">
        <v>0</v>
      </c>
      <c r="P19" s="4">
        <v>0</v>
      </c>
      <c r="Q19" s="9">
        <f t="shared" si="0"/>
        <v>71.25</v>
      </c>
      <c r="S19" s="1"/>
      <c r="T19" s="1"/>
      <c r="U19" s="1"/>
      <c r="V19" s="1"/>
      <c r="W19" s="1"/>
      <c r="X19" s="1"/>
      <c r="Y19" s="1"/>
    </row>
    <row r="20" spans="2:25" x14ac:dyDescent="0.25">
      <c r="B20" s="6">
        <f t="shared" si="1"/>
        <v>12</v>
      </c>
      <c r="C20" s="6" t="s">
        <v>165</v>
      </c>
      <c r="D20" s="18" t="s">
        <v>160</v>
      </c>
      <c r="E20" s="18"/>
      <c r="F20" s="18"/>
      <c r="G20" s="18"/>
      <c r="H20" s="18"/>
      <c r="I20" s="18"/>
      <c r="J20" s="4">
        <v>80</v>
      </c>
      <c r="K20" s="4">
        <v>100</v>
      </c>
      <c r="L20" s="4">
        <v>85</v>
      </c>
      <c r="M20" s="4">
        <v>70</v>
      </c>
      <c r="N20" s="4">
        <v>75</v>
      </c>
      <c r="O20" s="4">
        <v>0</v>
      </c>
      <c r="P20" s="4">
        <v>0</v>
      </c>
      <c r="Q20" s="9">
        <f t="shared" si="0"/>
        <v>102.5</v>
      </c>
    </row>
    <row r="21" spans="2:25" x14ac:dyDescent="0.25">
      <c r="B21" s="6">
        <f t="shared" si="1"/>
        <v>13</v>
      </c>
      <c r="C21" s="6" t="s">
        <v>166</v>
      </c>
      <c r="D21" s="18" t="s">
        <v>161</v>
      </c>
      <c r="E21" s="18"/>
      <c r="F21" s="18"/>
      <c r="G21" s="18"/>
      <c r="H21" s="18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</row>
    <row r="22" spans="2:25" x14ac:dyDescent="0.25">
      <c r="B22" s="6">
        <f t="shared" si="1"/>
        <v>14</v>
      </c>
      <c r="C22" s="6" t="s">
        <v>167</v>
      </c>
      <c r="D22" s="18" t="s">
        <v>162</v>
      </c>
      <c r="E22" s="18"/>
      <c r="F22" s="18"/>
      <c r="G22" s="18"/>
      <c r="H22" s="18"/>
      <c r="I22" s="18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17.5</v>
      </c>
    </row>
    <row r="23" spans="2:25" x14ac:dyDescent="0.25">
      <c r="B23" s="6">
        <f t="shared" si="1"/>
        <v>15</v>
      </c>
      <c r="C23" s="6" t="s">
        <v>168</v>
      </c>
      <c r="D23" s="18" t="s">
        <v>163</v>
      </c>
      <c r="E23" s="18"/>
      <c r="F23" s="18"/>
      <c r="G23" s="18"/>
      <c r="H23" s="18"/>
      <c r="I23" s="18"/>
      <c r="J23" s="4">
        <v>0</v>
      </c>
      <c r="K23" s="4">
        <v>100</v>
      </c>
      <c r="L23" s="4">
        <v>0</v>
      </c>
      <c r="M23" s="4">
        <v>0</v>
      </c>
      <c r="N23" s="4">
        <v>70</v>
      </c>
      <c r="O23" s="4">
        <v>0</v>
      </c>
      <c r="P23" s="4">
        <v>0</v>
      </c>
      <c r="Q23" s="9">
        <f t="shared" si="0"/>
        <v>42.5</v>
      </c>
    </row>
    <row r="24" spans="2:25" x14ac:dyDescent="0.25">
      <c r="B24" s="6">
        <f t="shared" si="1"/>
        <v>16</v>
      </c>
      <c r="C24" s="6" t="s">
        <v>183</v>
      </c>
      <c r="D24" s="18" t="s">
        <v>169</v>
      </c>
      <c r="E24" s="18"/>
      <c r="F24" s="18"/>
      <c r="G24" s="18"/>
      <c r="H24" s="18"/>
      <c r="I24" s="18"/>
      <c r="J24" s="4">
        <v>0</v>
      </c>
      <c r="K24" s="4">
        <v>75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37.5</v>
      </c>
    </row>
    <row r="25" spans="2:25" x14ac:dyDescent="0.25">
      <c r="B25" s="6">
        <f t="shared" si="1"/>
        <v>17</v>
      </c>
      <c r="C25" s="6" t="s">
        <v>184</v>
      </c>
      <c r="D25" s="18" t="s">
        <v>170</v>
      </c>
      <c r="E25" s="18"/>
      <c r="F25" s="18"/>
      <c r="G25" s="18"/>
      <c r="H25" s="18"/>
      <c r="I25" s="18"/>
      <c r="J25" s="4">
        <v>73</v>
      </c>
      <c r="K25" s="4">
        <v>100</v>
      </c>
      <c r="L25" s="4">
        <v>70</v>
      </c>
      <c r="M25" s="4">
        <v>0</v>
      </c>
      <c r="N25" s="4">
        <v>70</v>
      </c>
      <c r="O25" s="4">
        <v>0</v>
      </c>
      <c r="P25" s="4">
        <v>0</v>
      </c>
      <c r="Q25" s="9">
        <f t="shared" si="0"/>
        <v>78.25</v>
      </c>
    </row>
    <row r="26" spans="2:25" x14ac:dyDescent="0.25">
      <c r="B26" s="6">
        <f t="shared" si="1"/>
        <v>18</v>
      </c>
      <c r="C26" s="6" t="s">
        <v>185</v>
      </c>
      <c r="D26" s="18" t="s">
        <v>171</v>
      </c>
      <c r="E26" s="18"/>
      <c r="F26" s="18"/>
      <c r="G26" s="18"/>
      <c r="H26" s="18"/>
      <c r="I26" s="18"/>
      <c r="J26" s="4">
        <v>80</v>
      </c>
      <c r="K26" s="4">
        <v>100</v>
      </c>
      <c r="L26" s="4">
        <v>70</v>
      </c>
      <c r="M26" s="4">
        <v>0</v>
      </c>
      <c r="N26" s="4">
        <v>90</v>
      </c>
      <c r="O26" s="4">
        <v>0</v>
      </c>
      <c r="P26" s="4">
        <v>0</v>
      </c>
      <c r="Q26" s="9">
        <f t="shared" si="0"/>
        <v>85</v>
      </c>
    </row>
    <row r="27" spans="2:25" x14ac:dyDescent="0.25">
      <c r="B27" s="6">
        <f t="shared" si="1"/>
        <v>19</v>
      </c>
      <c r="C27" s="6" t="s">
        <v>186</v>
      </c>
      <c r="D27" s="18" t="s">
        <v>172</v>
      </c>
      <c r="E27" s="18"/>
      <c r="F27" s="18"/>
      <c r="G27" s="18"/>
      <c r="H27" s="18"/>
      <c r="I27" s="18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35</v>
      </c>
    </row>
    <row r="28" spans="2:25" x14ac:dyDescent="0.25">
      <c r="B28" s="6">
        <f t="shared" si="1"/>
        <v>20</v>
      </c>
      <c r="C28" s="6" t="s">
        <v>187</v>
      </c>
      <c r="D28" s="18" t="s">
        <v>173</v>
      </c>
      <c r="E28" s="18"/>
      <c r="F28" s="18"/>
      <c r="G28" s="18"/>
      <c r="H28" s="18"/>
      <c r="I28" s="18"/>
      <c r="J28" s="4">
        <v>0</v>
      </c>
      <c r="K28" s="4">
        <v>0</v>
      </c>
      <c r="L28" s="4">
        <v>0</v>
      </c>
      <c r="M28" s="4">
        <v>70</v>
      </c>
      <c r="N28" s="4">
        <v>0</v>
      </c>
      <c r="O28" s="4">
        <v>0</v>
      </c>
      <c r="P28" s="4">
        <v>0</v>
      </c>
      <c r="Q28" s="9">
        <f t="shared" si="0"/>
        <v>17.5</v>
      </c>
    </row>
    <row r="29" spans="2:25" x14ac:dyDescent="0.25">
      <c r="B29" s="6">
        <f t="shared" si="1"/>
        <v>21</v>
      </c>
      <c r="C29" s="6" t="s">
        <v>188</v>
      </c>
      <c r="D29" s="18" t="s">
        <v>174</v>
      </c>
      <c r="E29" s="18"/>
      <c r="F29" s="18"/>
      <c r="G29" s="18"/>
      <c r="H29" s="18"/>
      <c r="I29" s="18"/>
      <c r="J29" s="4">
        <v>70</v>
      </c>
      <c r="K29" s="4">
        <v>100</v>
      </c>
      <c r="L29" s="4">
        <v>75</v>
      </c>
      <c r="M29" s="4">
        <v>70</v>
      </c>
      <c r="N29" s="4">
        <v>70</v>
      </c>
      <c r="O29" s="4">
        <v>0</v>
      </c>
      <c r="P29" s="4">
        <v>0</v>
      </c>
      <c r="Q29" s="9">
        <f t="shared" si="0"/>
        <v>96.25</v>
      </c>
    </row>
    <row r="30" spans="2:25" x14ac:dyDescent="0.25">
      <c r="B30" s="6">
        <f t="shared" si="1"/>
        <v>22</v>
      </c>
      <c r="C30" s="6" t="s">
        <v>189</v>
      </c>
      <c r="D30" s="18" t="s">
        <v>175</v>
      </c>
      <c r="E30" s="18"/>
      <c r="F30" s="18"/>
      <c r="G30" s="18"/>
      <c r="H30" s="18"/>
      <c r="I30" s="18"/>
      <c r="J30" s="4">
        <v>70</v>
      </c>
      <c r="K30" s="4">
        <v>100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60</v>
      </c>
    </row>
    <row r="31" spans="2:25" x14ac:dyDescent="0.25">
      <c r="B31" s="6">
        <f t="shared" si="1"/>
        <v>23</v>
      </c>
      <c r="C31" s="6" t="s">
        <v>190</v>
      </c>
      <c r="D31" s="18" t="s">
        <v>176</v>
      </c>
      <c r="E31" s="18"/>
      <c r="F31" s="18"/>
      <c r="G31" s="18"/>
      <c r="H31" s="18"/>
      <c r="I31" s="18"/>
      <c r="J31" s="4">
        <v>70</v>
      </c>
      <c r="K31" s="4">
        <v>0</v>
      </c>
      <c r="L31" s="4">
        <v>75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36.25</v>
      </c>
    </row>
    <row r="32" spans="2:25" x14ac:dyDescent="0.25">
      <c r="B32" s="6">
        <f t="shared" si="1"/>
        <v>24</v>
      </c>
      <c r="C32" s="6" t="s">
        <v>191</v>
      </c>
      <c r="D32" s="18" t="s">
        <v>177</v>
      </c>
      <c r="E32" s="18"/>
      <c r="F32" s="18"/>
      <c r="G32" s="18"/>
      <c r="H32" s="18"/>
      <c r="I32" s="18"/>
      <c r="J32" s="4">
        <v>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20</v>
      </c>
    </row>
    <row r="33" spans="2:17" x14ac:dyDescent="0.25">
      <c r="B33" s="6">
        <f t="shared" si="1"/>
        <v>25</v>
      </c>
      <c r="C33" s="6" t="s">
        <v>192</v>
      </c>
      <c r="D33" s="18" t="s">
        <v>178</v>
      </c>
      <c r="E33" s="18"/>
      <c r="F33" s="18"/>
      <c r="G33" s="18"/>
      <c r="H33" s="18"/>
      <c r="I33" s="1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0</v>
      </c>
    </row>
    <row r="34" spans="2:17" x14ac:dyDescent="0.25">
      <c r="B34" s="6">
        <f t="shared" si="1"/>
        <v>26</v>
      </c>
      <c r="C34" s="6" t="s">
        <v>193</v>
      </c>
      <c r="D34" s="18" t="s">
        <v>179</v>
      </c>
      <c r="E34" s="18"/>
      <c r="F34" s="18"/>
      <c r="G34" s="18"/>
      <c r="H34" s="18"/>
      <c r="I34" s="18"/>
      <c r="J34" s="4">
        <v>0</v>
      </c>
      <c r="K34" s="4">
        <v>0</v>
      </c>
      <c r="L34" s="4">
        <v>0</v>
      </c>
      <c r="M34" s="4">
        <v>0</v>
      </c>
      <c r="N34" s="4">
        <v>70</v>
      </c>
      <c r="O34" s="4">
        <v>0</v>
      </c>
      <c r="P34" s="4">
        <v>0</v>
      </c>
      <c r="Q34" s="9">
        <f t="shared" si="0"/>
        <v>17.5</v>
      </c>
    </row>
    <row r="35" spans="2:17" x14ac:dyDescent="0.25">
      <c r="B35" s="6">
        <f t="shared" si="1"/>
        <v>27</v>
      </c>
      <c r="C35" s="6" t="s">
        <v>194</v>
      </c>
      <c r="D35" s="18" t="s">
        <v>180</v>
      </c>
      <c r="E35" s="18"/>
      <c r="F35" s="18"/>
      <c r="G35" s="18"/>
      <c r="H35" s="18"/>
      <c r="I35" s="18"/>
      <c r="J35" s="4">
        <v>70</v>
      </c>
      <c r="K35" s="4">
        <v>70</v>
      </c>
      <c r="L35" s="4">
        <v>0</v>
      </c>
      <c r="M35" s="4">
        <v>75</v>
      </c>
      <c r="N35" s="4">
        <v>0</v>
      </c>
      <c r="O35" s="4">
        <v>0</v>
      </c>
      <c r="P35" s="4">
        <v>0</v>
      </c>
      <c r="Q35" s="9">
        <f t="shared" si="0"/>
        <v>53.75</v>
      </c>
    </row>
    <row r="36" spans="2:17" x14ac:dyDescent="0.25">
      <c r="B36" s="6">
        <f t="shared" si="1"/>
        <v>28</v>
      </c>
      <c r="C36" s="6" t="s">
        <v>195</v>
      </c>
      <c r="D36" s="18" t="s">
        <v>181</v>
      </c>
      <c r="E36" s="18"/>
      <c r="F36" s="18"/>
      <c r="G36" s="18"/>
      <c r="H36" s="18"/>
      <c r="I36" s="18"/>
      <c r="J36" s="4">
        <v>70</v>
      </c>
      <c r="K36" s="4">
        <v>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35</v>
      </c>
    </row>
    <row r="37" spans="2:17" x14ac:dyDescent="0.25">
      <c r="B37" s="6">
        <f t="shared" si="1"/>
        <v>29</v>
      </c>
      <c r="C37" s="6" t="s">
        <v>196</v>
      </c>
      <c r="D37" s="18" t="s">
        <v>182</v>
      </c>
      <c r="E37" s="18"/>
      <c r="F37" s="18"/>
      <c r="G37" s="18"/>
      <c r="H37" s="18"/>
      <c r="I37" s="18"/>
      <c r="J37" s="4">
        <v>70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si="0"/>
        <v>42.5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9">
        <f t="shared" ref="Q38:Q39" si="2">SUM(J38:P38)/7</f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9">
        <f t="shared" si="2"/>
        <v>0</v>
      </c>
    </row>
    <row r="40" spans="2:17" x14ac:dyDescent="0.25">
      <c r="B40" s="6" t="e">
        <f>#REF!+1</f>
        <v>#REF!</v>
      </c>
      <c r="C40" s="3"/>
      <c r="D40" s="35"/>
      <c r="E40" s="33"/>
      <c r="F40" s="33"/>
      <c r="G40" s="33"/>
      <c r="H40" s="33"/>
      <c r="I40" s="36"/>
      <c r="J40" s="3"/>
      <c r="K40" s="3"/>
      <c r="L40" s="3"/>
      <c r="M40" s="3"/>
      <c r="N40" s="3"/>
      <c r="O40" s="3"/>
      <c r="P40" s="3"/>
      <c r="Q40" s="9">
        <f t="shared" ref="Q40" si="3">SUM(J40:P40)/7</f>
        <v>0</v>
      </c>
    </row>
    <row r="41" spans="2:17" x14ac:dyDescent="0.25">
      <c r="C41" s="16"/>
      <c r="D41" s="16"/>
      <c r="E41" s="1"/>
      <c r="H41" s="17" t="s">
        <v>19</v>
      </c>
      <c r="I41" s="17"/>
      <c r="J41" s="10">
        <f>COUNTIF(J9:J40,"&gt;=70")</f>
        <v>16</v>
      </c>
      <c r="K41" s="10">
        <f>COUNTIF(K9:K40,"&gt;=70")</f>
        <v>20</v>
      </c>
      <c r="L41" s="10">
        <f>COUNTIF(L9:L40,"&gt;=70")</f>
        <v>15</v>
      </c>
      <c r="M41" s="10">
        <f>COUNTIF(M9:M40,"&gt;=70")</f>
        <v>8</v>
      </c>
      <c r="N41" s="10">
        <f>COUNTIF(N9:N40,"&gt;=70")</f>
        <v>13</v>
      </c>
      <c r="O41" s="10">
        <f>COUNTIF(O9:O40,"&gt;=70")</f>
        <v>0</v>
      </c>
      <c r="P41" s="10">
        <f>COUNTIF(P9:P40,"&gt;=70")</f>
        <v>0</v>
      </c>
      <c r="Q41" s="14">
        <f>COUNTIF(Q9:Q39,"&gt;=70")</f>
        <v>7</v>
      </c>
    </row>
    <row r="42" spans="2:17" x14ac:dyDescent="0.25">
      <c r="C42" s="16"/>
      <c r="D42" s="16"/>
      <c r="E42" s="7"/>
      <c r="H42" s="20" t="s">
        <v>20</v>
      </c>
      <c r="I42" s="20"/>
      <c r="J42" s="11">
        <f>COUNTIF(J9:J40,"&lt;70")</f>
        <v>13</v>
      </c>
      <c r="K42" s="11">
        <f>COUNTIF(K9:K40,"&lt;70")</f>
        <v>9</v>
      </c>
      <c r="L42" s="11">
        <f>COUNTIF(L9:L40,"&lt;70")</f>
        <v>14</v>
      </c>
      <c r="M42" s="11">
        <f>COUNTIF(M9:M40,"&lt;70")</f>
        <v>21</v>
      </c>
      <c r="N42" s="11">
        <f>COUNTIF(N9:N40,"&lt;70")</f>
        <v>16</v>
      </c>
      <c r="O42" s="11">
        <f>COUNTIF(O9:O40,"&lt;70")</f>
        <v>29</v>
      </c>
      <c r="P42" s="11">
        <f>COUNTIF(P9:P40,"&lt;70")</f>
        <v>29</v>
      </c>
      <c r="Q42" s="11">
        <f>COUNTIF(Q9:Q40,"&lt;70")</f>
        <v>25</v>
      </c>
    </row>
    <row r="43" spans="2:17" x14ac:dyDescent="0.25">
      <c r="C43" s="16"/>
      <c r="D43" s="16"/>
      <c r="E43" s="16"/>
      <c r="H43" s="20" t="s">
        <v>21</v>
      </c>
      <c r="I43" s="20"/>
      <c r="J43" s="11">
        <f>COUNT(J9:J40)</f>
        <v>29</v>
      </c>
      <c r="K43" s="11">
        <f>COUNT(K9:K40)</f>
        <v>29</v>
      </c>
      <c r="L43" s="11">
        <f>COUNT(L9:L40)</f>
        <v>29</v>
      </c>
      <c r="M43" s="11">
        <f>COUNT(M9:M40)</f>
        <v>29</v>
      </c>
      <c r="N43" s="11">
        <f>COUNT(N9:N40)</f>
        <v>29</v>
      </c>
      <c r="O43" s="11">
        <f>COUNT(O9:O40)</f>
        <v>29</v>
      </c>
      <c r="P43" s="11">
        <f>COUNT(P9:P40)</f>
        <v>29</v>
      </c>
      <c r="Q43" s="11">
        <f>COUNT(Q9:Q40)</f>
        <v>32</v>
      </c>
    </row>
    <row r="44" spans="2:17" x14ac:dyDescent="0.25">
      <c r="C44" s="16"/>
      <c r="D44" s="16"/>
      <c r="E44" s="1"/>
      <c r="H44" s="21" t="s">
        <v>16</v>
      </c>
      <c r="I44" s="21"/>
      <c r="J44" s="12">
        <f>J41/J43</f>
        <v>0.55172413793103448</v>
      </c>
      <c r="K44" s="13">
        <f t="shared" ref="K44:Q44" si="4">K41/K43</f>
        <v>0.68965517241379315</v>
      </c>
      <c r="L44" s="13">
        <f t="shared" si="4"/>
        <v>0.51724137931034486</v>
      </c>
      <c r="M44" s="13">
        <f t="shared" si="4"/>
        <v>0.27586206896551724</v>
      </c>
      <c r="N44" s="13">
        <f t="shared" si="4"/>
        <v>0.44827586206896552</v>
      </c>
      <c r="O44" s="13">
        <f t="shared" si="4"/>
        <v>0</v>
      </c>
      <c r="P44" s="13">
        <f t="shared" si="4"/>
        <v>0</v>
      </c>
      <c r="Q44" s="13">
        <f t="shared" si="4"/>
        <v>0.21875</v>
      </c>
    </row>
    <row r="45" spans="2:17" x14ac:dyDescent="0.25">
      <c r="C45" s="16"/>
      <c r="D45" s="16"/>
      <c r="E45" s="1"/>
      <c r="H45" s="21" t="s">
        <v>17</v>
      </c>
      <c r="I45" s="21"/>
      <c r="J45" s="12">
        <f>J42/J43</f>
        <v>0.44827586206896552</v>
      </c>
      <c r="K45" s="12">
        <f t="shared" ref="K45:Q45" si="5">K42/K43</f>
        <v>0.31034482758620691</v>
      </c>
      <c r="L45" s="13">
        <f t="shared" si="5"/>
        <v>0.48275862068965519</v>
      </c>
      <c r="M45" s="13">
        <f t="shared" si="5"/>
        <v>0.72413793103448276</v>
      </c>
      <c r="N45" s="13">
        <f t="shared" si="5"/>
        <v>0.55172413793103448</v>
      </c>
      <c r="O45" s="13">
        <f t="shared" si="5"/>
        <v>1</v>
      </c>
      <c r="P45" s="13">
        <f t="shared" si="5"/>
        <v>1</v>
      </c>
      <c r="Q45" s="13">
        <f t="shared" si="5"/>
        <v>0.78125</v>
      </c>
    </row>
    <row r="46" spans="2:17" x14ac:dyDescent="0.25">
      <c r="C46" s="16"/>
      <c r="D46" s="16"/>
      <c r="E46" s="7"/>
    </row>
    <row r="47" spans="2:17" x14ac:dyDescent="0.25">
      <c r="C47" s="1"/>
      <c r="D47" s="1"/>
      <c r="E47" s="7"/>
    </row>
    <row r="48" spans="2:17" x14ac:dyDescent="0.25">
      <c r="J48" s="22" t="s">
        <v>29</v>
      </c>
      <c r="K48" s="22"/>
      <c r="L48" s="22"/>
      <c r="M48" s="22"/>
      <c r="N48" s="22"/>
      <c r="O48" s="22"/>
      <c r="P48" s="22"/>
    </row>
    <row r="49" spans="10:16" x14ac:dyDescent="0.25">
      <c r="J49" s="19" t="s">
        <v>18</v>
      </c>
      <c r="K49" s="19"/>
      <c r="L49" s="19"/>
      <c r="M49" s="19"/>
      <c r="N49" s="19"/>
      <c r="O49" s="19"/>
      <c r="P49" s="19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6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6" x14ac:dyDescent="0.25">
      <c r="C4" t="s">
        <v>0</v>
      </c>
      <c r="D4" s="25" t="s">
        <v>258</v>
      </c>
      <c r="E4" s="25"/>
      <c r="F4" s="25"/>
      <c r="G4" s="25"/>
      <c r="I4" t="s">
        <v>1</v>
      </c>
      <c r="J4" s="26" t="s">
        <v>261</v>
      </c>
      <c r="K4" s="26"/>
      <c r="M4" t="s">
        <v>2</v>
      </c>
      <c r="N4" s="27">
        <v>45293</v>
      </c>
      <c r="O4" s="27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26" t="s">
        <v>94</v>
      </c>
      <c r="E6" s="26"/>
      <c r="F6" s="26"/>
      <c r="G6" s="26"/>
      <c r="I6" s="16" t="s">
        <v>22</v>
      </c>
      <c r="J6" s="16"/>
      <c r="K6" s="28" t="s">
        <v>25</v>
      </c>
      <c r="L6" s="28"/>
      <c r="M6" s="28"/>
      <c r="N6" s="28"/>
      <c r="O6" s="28"/>
      <c r="P6" s="28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25">
      <c r="B9" s="6">
        <v>1</v>
      </c>
      <c r="C9" s="6" t="s">
        <v>228</v>
      </c>
      <c r="D9" s="18" t="s">
        <v>198</v>
      </c>
      <c r="E9" s="18"/>
      <c r="F9" s="18"/>
      <c r="G9" s="18"/>
      <c r="H9" s="18"/>
      <c r="I9" s="18"/>
      <c r="J9" s="4">
        <v>70</v>
      </c>
      <c r="K9" s="4">
        <v>80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45</v>
      </c>
    </row>
    <row r="10" spans="2:26" x14ac:dyDescent="0.25">
      <c r="B10" s="6">
        <f>B9+1</f>
        <v>2</v>
      </c>
      <c r="C10" s="6" t="s">
        <v>229</v>
      </c>
      <c r="D10" s="18" t="s">
        <v>199</v>
      </c>
      <c r="E10" s="18"/>
      <c r="F10" s="18"/>
      <c r="G10" s="18"/>
      <c r="H10" s="18"/>
      <c r="I10" s="18"/>
      <c r="J10" s="4">
        <v>70</v>
      </c>
      <c r="K10" s="4">
        <v>80</v>
      </c>
      <c r="L10" s="4">
        <v>0</v>
      </c>
      <c r="M10" s="4">
        <v>0</v>
      </c>
      <c r="N10" s="4">
        <v>94</v>
      </c>
      <c r="O10" s="4">
        <v>0</v>
      </c>
      <c r="P10" s="4">
        <v>0</v>
      </c>
      <c r="Q10" s="9">
        <f t="shared" ref="Q10:Q38" si="0">SUM(J10:P10)/5</f>
        <v>48.8</v>
      </c>
    </row>
    <row r="11" spans="2:26" x14ac:dyDescent="0.25">
      <c r="B11" s="6">
        <f t="shared" ref="B11:B39" si="1">B10+1</f>
        <v>3</v>
      </c>
      <c r="C11" s="6" t="s">
        <v>230</v>
      </c>
      <c r="D11" s="18" t="s">
        <v>200</v>
      </c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75</v>
      </c>
      <c r="O11" s="4">
        <v>0</v>
      </c>
      <c r="P11" s="4">
        <v>0</v>
      </c>
      <c r="Q11" s="9">
        <f t="shared" si="0"/>
        <v>29</v>
      </c>
    </row>
    <row r="12" spans="2:26" x14ac:dyDescent="0.25">
      <c r="B12" s="6">
        <f t="shared" si="1"/>
        <v>4</v>
      </c>
      <c r="C12" s="6" t="s">
        <v>231</v>
      </c>
      <c r="D12" s="18" t="s">
        <v>201</v>
      </c>
      <c r="E12" s="18"/>
      <c r="F12" s="18"/>
      <c r="G12" s="18"/>
      <c r="H12" s="18"/>
      <c r="I12" s="18"/>
      <c r="J12" s="4">
        <v>0</v>
      </c>
      <c r="K12" s="4">
        <v>70</v>
      </c>
      <c r="L12" s="4">
        <v>0</v>
      </c>
      <c r="M12" s="4">
        <v>0</v>
      </c>
      <c r="N12" s="4">
        <v>70</v>
      </c>
      <c r="O12" s="4">
        <v>0</v>
      </c>
      <c r="P12" s="4">
        <v>0</v>
      </c>
      <c r="Q12" s="9">
        <f t="shared" si="0"/>
        <v>28</v>
      </c>
    </row>
    <row r="13" spans="2:26" x14ac:dyDescent="0.25">
      <c r="B13" s="6">
        <f t="shared" si="1"/>
        <v>5</v>
      </c>
      <c r="C13" s="6" t="s">
        <v>232</v>
      </c>
      <c r="D13" s="18" t="s">
        <v>202</v>
      </c>
      <c r="E13" s="18"/>
      <c r="F13" s="18"/>
      <c r="G13" s="18"/>
      <c r="H13" s="18"/>
      <c r="I13" s="1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</row>
    <row r="14" spans="2:26" x14ac:dyDescent="0.25">
      <c r="B14" s="6">
        <f t="shared" si="1"/>
        <v>6</v>
      </c>
      <c r="C14" s="6" t="s">
        <v>233</v>
      </c>
      <c r="D14" s="18" t="s">
        <v>203</v>
      </c>
      <c r="E14" s="18"/>
      <c r="F14" s="18"/>
      <c r="G14" s="18"/>
      <c r="H14" s="18"/>
      <c r="I14" s="18"/>
      <c r="J14" s="4">
        <v>85</v>
      </c>
      <c r="K14" s="4">
        <v>70</v>
      </c>
      <c r="L14" s="4">
        <v>100</v>
      </c>
      <c r="M14" s="4">
        <v>70</v>
      </c>
      <c r="N14" s="4">
        <v>70</v>
      </c>
      <c r="O14" s="4">
        <v>0</v>
      </c>
      <c r="P14" s="4">
        <v>0</v>
      </c>
      <c r="Q14" s="9">
        <f t="shared" si="0"/>
        <v>79</v>
      </c>
    </row>
    <row r="15" spans="2:26" x14ac:dyDescent="0.25">
      <c r="B15" s="6">
        <f t="shared" si="1"/>
        <v>7</v>
      </c>
      <c r="C15" s="6" t="s">
        <v>234</v>
      </c>
      <c r="D15" s="18" t="s">
        <v>204</v>
      </c>
      <c r="E15" s="18"/>
      <c r="F15" s="18"/>
      <c r="G15" s="18"/>
      <c r="H15" s="18"/>
      <c r="I15" s="18"/>
      <c r="J15" s="4">
        <v>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14</v>
      </c>
    </row>
    <row r="16" spans="2:26" x14ac:dyDescent="0.25">
      <c r="B16" s="6">
        <f t="shared" si="1"/>
        <v>8</v>
      </c>
      <c r="C16" s="6" t="s">
        <v>235</v>
      </c>
      <c r="D16" s="18" t="s">
        <v>205</v>
      </c>
      <c r="E16" s="18"/>
      <c r="F16" s="18"/>
      <c r="G16" s="18"/>
      <c r="H16" s="18"/>
      <c r="I16" s="1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</row>
    <row r="17" spans="2:17" x14ac:dyDescent="0.25">
      <c r="B17" s="6">
        <f t="shared" si="1"/>
        <v>9</v>
      </c>
      <c r="C17" s="6" t="s">
        <v>236</v>
      </c>
      <c r="D17" s="18" t="s">
        <v>206</v>
      </c>
      <c r="E17" s="18"/>
      <c r="F17" s="18"/>
      <c r="G17" s="18"/>
      <c r="H17" s="18"/>
      <c r="I17" s="18"/>
      <c r="J17" s="4">
        <v>0</v>
      </c>
      <c r="K17" s="4">
        <v>85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33</v>
      </c>
    </row>
    <row r="18" spans="2:17" x14ac:dyDescent="0.25">
      <c r="B18" s="6">
        <f t="shared" si="1"/>
        <v>10</v>
      </c>
      <c r="C18" s="6" t="s">
        <v>237</v>
      </c>
      <c r="D18" s="18" t="s">
        <v>207</v>
      </c>
      <c r="E18" s="18"/>
      <c r="F18" s="18"/>
      <c r="G18" s="18"/>
      <c r="H18" s="18"/>
      <c r="I18" s="18"/>
      <c r="J18" s="4">
        <v>90</v>
      </c>
      <c r="K18" s="4">
        <v>70</v>
      </c>
      <c r="L18" s="4">
        <v>100</v>
      </c>
      <c r="M18" s="4">
        <v>70</v>
      </c>
      <c r="N18" s="4">
        <v>75</v>
      </c>
      <c r="O18" s="4">
        <v>0</v>
      </c>
      <c r="P18" s="4">
        <v>0</v>
      </c>
      <c r="Q18" s="9">
        <f t="shared" si="0"/>
        <v>81</v>
      </c>
    </row>
    <row r="19" spans="2:17" x14ac:dyDescent="0.25">
      <c r="B19" s="6">
        <f t="shared" si="1"/>
        <v>11</v>
      </c>
      <c r="C19" s="6" t="s">
        <v>238</v>
      </c>
      <c r="D19" s="18" t="s">
        <v>208</v>
      </c>
      <c r="E19" s="18"/>
      <c r="F19" s="18"/>
      <c r="G19" s="18"/>
      <c r="H19" s="18"/>
      <c r="I19" s="18"/>
      <c r="J19" s="4">
        <v>0</v>
      </c>
      <c r="K19" s="4">
        <v>100</v>
      </c>
      <c r="L19" s="4">
        <v>75</v>
      </c>
      <c r="M19" s="4">
        <v>70</v>
      </c>
      <c r="N19" s="4">
        <v>0</v>
      </c>
      <c r="O19" s="4">
        <v>0</v>
      </c>
      <c r="P19" s="4">
        <v>0</v>
      </c>
      <c r="Q19" s="9">
        <f t="shared" si="0"/>
        <v>49</v>
      </c>
    </row>
    <row r="20" spans="2:17" x14ac:dyDescent="0.25">
      <c r="B20" s="6">
        <f t="shared" si="1"/>
        <v>12</v>
      </c>
      <c r="C20" s="6" t="s">
        <v>239</v>
      </c>
      <c r="D20" s="18" t="s">
        <v>209</v>
      </c>
      <c r="E20" s="18"/>
      <c r="F20" s="18"/>
      <c r="G20" s="18"/>
      <c r="H20" s="18"/>
      <c r="I20" s="18"/>
      <c r="J20" s="4">
        <v>0</v>
      </c>
      <c r="K20" s="4">
        <v>100</v>
      </c>
      <c r="L20" s="4">
        <v>75</v>
      </c>
      <c r="M20" s="4">
        <v>0</v>
      </c>
      <c r="N20" s="4">
        <v>74</v>
      </c>
      <c r="O20" s="4">
        <v>0</v>
      </c>
      <c r="P20" s="4">
        <v>0</v>
      </c>
      <c r="Q20" s="9">
        <f t="shared" si="0"/>
        <v>49.8</v>
      </c>
    </row>
    <row r="21" spans="2:17" x14ac:dyDescent="0.25">
      <c r="B21" s="6">
        <f t="shared" si="1"/>
        <v>13</v>
      </c>
      <c r="C21" s="6" t="s">
        <v>240</v>
      </c>
      <c r="D21" s="18" t="s">
        <v>210</v>
      </c>
      <c r="E21" s="18"/>
      <c r="F21" s="18"/>
      <c r="G21" s="18"/>
      <c r="H21" s="18"/>
      <c r="I21" s="18"/>
      <c r="J21" s="4">
        <v>0</v>
      </c>
      <c r="K21" s="4">
        <v>70</v>
      </c>
      <c r="L21" s="4">
        <v>75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29</v>
      </c>
    </row>
    <row r="22" spans="2:17" x14ac:dyDescent="0.25">
      <c r="B22" s="6">
        <f t="shared" si="1"/>
        <v>14</v>
      </c>
      <c r="C22" s="6" t="s">
        <v>241</v>
      </c>
      <c r="D22" s="18" t="s">
        <v>211</v>
      </c>
      <c r="E22" s="18"/>
      <c r="F22" s="18"/>
      <c r="G22" s="18"/>
      <c r="H22" s="18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6">
        <f t="shared" si="1"/>
        <v>15</v>
      </c>
      <c r="C23" s="6" t="s">
        <v>242</v>
      </c>
      <c r="D23" s="18" t="s">
        <v>212</v>
      </c>
      <c r="E23" s="18"/>
      <c r="F23" s="18"/>
      <c r="G23" s="18"/>
      <c r="H23" s="18"/>
      <c r="I23" s="18"/>
      <c r="J23" s="4">
        <v>0</v>
      </c>
      <c r="K23" s="4">
        <v>0</v>
      </c>
      <c r="L23" s="4">
        <v>70</v>
      </c>
      <c r="M23" s="4">
        <v>0</v>
      </c>
      <c r="N23" s="4">
        <v>70</v>
      </c>
      <c r="O23" s="4">
        <v>0</v>
      </c>
      <c r="P23" s="4">
        <v>0</v>
      </c>
      <c r="Q23" s="9">
        <f t="shared" si="0"/>
        <v>28</v>
      </c>
    </row>
    <row r="24" spans="2:17" x14ac:dyDescent="0.25">
      <c r="B24" s="6">
        <f t="shared" si="1"/>
        <v>16</v>
      </c>
      <c r="C24" s="6" t="s">
        <v>243</v>
      </c>
      <c r="D24" s="18" t="s">
        <v>213</v>
      </c>
      <c r="E24" s="18"/>
      <c r="F24" s="18"/>
      <c r="G24" s="18"/>
      <c r="H24" s="18"/>
      <c r="I24" s="18"/>
      <c r="J24" s="4">
        <v>70</v>
      </c>
      <c r="K24" s="4">
        <v>100</v>
      </c>
      <c r="L24" s="4">
        <v>81</v>
      </c>
      <c r="M24" s="4">
        <v>70</v>
      </c>
      <c r="N24" s="4">
        <v>70</v>
      </c>
      <c r="O24" s="4">
        <v>0</v>
      </c>
      <c r="P24" s="4">
        <v>0</v>
      </c>
      <c r="Q24" s="9">
        <f t="shared" si="0"/>
        <v>78.2</v>
      </c>
    </row>
    <row r="25" spans="2:17" x14ac:dyDescent="0.25">
      <c r="B25" s="6">
        <f t="shared" si="1"/>
        <v>17</v>
      </c>
      <c r="C25" s="6" t="s">
        <v>244</v>
      </c>
      <c r="D25" s="18" t="s">
        <v>214</v>
      </c>
      <c r="E25" s="18"/>
      <c r="F25" s="18"/>
      <c r="G25" s="18"/>
      <c r="H25" s="18"/>
      <c r="I25" s="18"/>
      <c r="J25" s="4">
        <v>0</v>
      </c>
      <c r="K25" s="4">
        <v>0</v>
      </c>
      <c r="L25" s="4">
        <v>0</v>
      </c>
      <c r="M25" s="4">
        <v>0</v>
      </c>
      <c r="N25" s="4">
        <v>75</v>
      </c>
      <c r="O25" s="4">
        <v>0</v>
      </c>
      <c r="P25" s="4">
        <v>0</v>
      </c>
      <c r="Q25" s="9">
        <f t="shared" si="0"/>
        <v>15</v>
      </c>
    </row>
    <row r="26" spans="2:17" x14ac:dyDescent="0.25">
      <c r="B26" s="6">
        <f t="shared" si="1"/>
        <v>18</v>
      </c>
      <c r="C26" s="6" t="s">
        <v>245</v>
      </c>
      <c r="D26" s="18" t="s">
        <v>215</v>
      </c>
      <c r="E26" s="18"/>
      <c r="F26" s="18"/>
      <c r="G26" s="18"/>
      <c r="H26" s="18"/>
      <c r="I26" s="18"/>
      <c r="J26" s="4">
        <v>70</v>
      </c>
      <c r="K26" s="4">
        <v>75</v>
      </c>
      <c r="L26" s="4">
        <v>80</v>
      </c>
      <c r="M26" s="4">
        <v>70</v>
      </c>
      <c r="N26" s="4">
        <v>0</v>
      </c>
      <c r="O26" s="4">
        <v>0</v>
      </c>
      <c r="P26" s="4">
        <v>0</v>
      </c>
      <c r="Q26" s="9">
        <f t="shared" si="0"/>
        <v>59</v>
      </c>
    </row>
    <row r="27" spans="2:17" x14ac:dyDescent="0.25">
      <c r="B27" s="6">
        <f t="shared" si="1"/>
        <v>19</v>
      </c>
      <c r="C27" s="6" t="s">
        <v>246</v>
      </c>
      <c r="D27" s="18" t="s">
        <v>216</v>
      </c>
      <c r="E27" s="18"/>
      <c r="F27" s="18"/>
      <c r="G27" s="18"/>
      <c r="H27" s="18"/>
      <c r="I27" s="18"/>
      <c r="J27" s="4">
        <v>70</v>
      </c>
      <c r="K27" s="4">
        <v>70</v>
      </c>
      <c r="L27" s="4">
        <v>70</v>
      </c>
      <c r="M27" s="4">
        <v>0</v>
      </c>
      <c r="N27" s="4">
        <v>75</v>
      </c>
      <c r="O27" s="4">
        <v>0</v>
      </c>
      <c r="P27" s="4">
        <v>0</v>
      </c>
      <c r="Q27" s="9">
        <f t="shared" si="0"/>
        <v>57</v>
      </c>
    </row>
    <row r="28" spans="2:17" x14ac:dyDescent="0.25">
      <c r="B28" s="6">
        <f t="shared" si="1"/>
        <v>20</v>
      </c>
      <c r="C28" s="6" t="s">
        <v>248</v>
      </c>
      <c r="D28" s="18" t="s">
        <v>217</v>
      </c>
      <c r="E28" s="18"/>
      <c r="F28" s="18"/>
      <c r="G28" s="18"/>
      <c r="H28" s="18"/>
      <c r="I28" s="18"/>
      <c r="J28" s="4">
        <v>70</v>
      </c>
      <c r="K28" s="4">
        <v>100</v>
      </c>
      <c r="L28" s="4">
        <v>100</v>
      </c>
      <c r="M28" s="4">
        <v>0</v>
      </c>
      <c r="N28" s="4">
        <v>80</v>
      </c>
      <c r="O28" s="4">
        <v>0</v>
      </c>
      <c r="P28" s="4">
        <v>0</v>
      </c>
      <c r="Q28" s="9">
        <f t="shared" si="0"/>
        <v>70</v>
      </c>
    </row>
    <row r="29" spans="2:17" x14ac:dyDescent="0.25">
      <c r="B29" s="6">
        <f t="shared" si="1"/>
        <v>21</v>
      </c>
      <c r="C29" s="6" t="s">
        <v>247</v>
      </c>
      <c r="D29" s="18" t="s">
        <v>218</v>
      </c>
      <c r="E29" s="18"/>
      <c r="F29" s="18"/>
      <c r="G29" s="18"/>
      <c r="H29" s="18"/>
      <c r="I29" s="18"/>
      <c r="J29" s="4">
        <v>0</v>
      </c>
      <c r="K29" s="4">
        <v>85</v>
      </c>
      <c r="L29" s="4">
        <v>70</v>
      </c>
      <c r="M29" s="4">
        <v>0</v>
      </c>
      <c r="N29" s="4">
        <v>75</v>
      </c>
      <c r="O29" s="4">
        <v>0</v>
      </c>
      <c r="P29" s="4">
        <v>0</v>
      </c>
      <c r="Q29" s="9">
        <f t="shared" si="0"/>
        <v>46</v>
      </c>
    </row>
    <row r="30" spans="2:17" x14ac:dyDescent="0.25">
      <c r="B30" s="6">
        <f t="shared" si="1"/>
        <v>22</v>
      </c>
      <c r="C30" s="6" t="s">
        <v>249</v>
      </c>
      <c r="D30" s="18" t="s">
        <v>219</v>
      </c>
      <c r="E30" s="18"/>
      <c r="F30" s="18"/>
      <c r="G30" s="18"/>
      <c r="H30" s="18"/>
      <c r="I30" s="18"/>
      <c r="J30" s="4">
        <v>0</v>
      </c>
      <c r="K30" s="4">
        <v>93</v>
      </c>
      <c r="L30" s="4">
        <v>90</v>
      </c>
      <c r="M30" s="4">
        <v>70</v>
      </c>
      <c r="N30" s="4">
        <v>75</v>
      </c>
      <c r="O30" s="4">
        <v>0</v>
      </c>
      <c r="P30" s="4">
        <v>0</v>
      </c>
      <c r="Q30" s="9">
        <f t="shared" si="0"/>
        <v>65.599999999999994</v>
      </c>
    </row>
    <row r="31" spans="2:17" x14ac:dyDescent="0.25">
      <c r="B31" s="6">
        <f t="shared" si="1"/>
        <v>23</v>
      </c>
      <c r="C31" s="6" t="s">
        <v>257</v>
      </c>
      <c r="D31" s="18" t="s">
        <v>220</v>
      </c>
      <c r="E31" s="18"/>
      <c r="F31" s="18"/>
      <c r="G31" s="18"/>
      <c r="H31" s="18"/>
      <c r="I31" s="18"/>
      <c r="J31" s="4">
        <v>0</v>
      </c>
      <c r="K31" s="4">
        <v>80</v>
      </c>
      <c r="L31" s="4">
        <v>75</v>
      </c>
      <c r="M31" s="4">
        <v>0</v>
      </c>
      <c r="N31" s="4">
        <v>85</v>
      </c>
      <c r="O31" s="4">
        <v>0</v>
      </c>
      <c r="P31" s="4">
        <v>0</v>
      </c>
      <c r="Q31" s="9">
        <f t="shared" si="0"/>
        <v>48</v>
      </c>
    </row>
    <row r="32" spans="2:17" x14ac:dyDescent="0.25">
      <c r="B32" s="6">
        <f t="shared" si="1"/>
        <v>24</v>
      </c>
      <c r="C32" s="6" t="s">
        <v>250</v>
      </c>
      <c r="D32" s="18" t="s">
        <v>221</v>
      </c>
      <c r="E32" s="18"/>
      <c r="F32" s="18"/>
      <c r="G32" s="18"/>
      <c r="H32" s="18"/>
      <c r="I32" s="18"/>
      <c r="J32" s="4">
        <v>70</v>
      </c>
      <c r="K32" s="4">
        <v>80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9">
        <f t="shared" si="0"/>
        <v>58</v>
      </c>
    </row>
    <row r="33" spans="2:17" x14ac:dyDescent="0.25">
      <c r="B33" s="6">
        <f t="shared" si="1"/>
        <v>25</v>
      </c>
      <c r="C33" s="6" t="s">
        <v>251</v>
      </c>
      <c r="D33" s="18" t="s">
        <v>222</v>
      </c>
      <c r="E33" s="18"/>
      <c r="F33" s="18"/>
      <c r="G33" s="18"/>
      <c r="H33" s="18"/>
      <c r="I33" s="18"/>
      <c r="J33" s="4">
        <v>70</v>
      </c>
      <c r="K33" s="4">
        <v>70</v>
      </c>
      <c r="L33" s="4">
        <v>70</v>
      </c>
      <c r="M33" s="4">
        <v>0</v>
      </c>
      <c r="N33" s="4">
        <v>70</v>
      </c>
      <c r="O33" s="4">
        <v>0</v>
      </c>
      <c r="P33" s="4">
        <v>0</v>
      </c>
      <c r="Q33" s="9">
        <f t="shared" si="0"/>
        <v>56</v>
      </c>
    </row>
    <row r="34" spans="2:17" x14ac:dyDescent="0.25">
      <c r="B34" s="6">
        <f t="shared" si="1"/>
        <v>26</v>
      </c>
      <c r="C34" s="6" t="s">
        <v>252</v>
      </c>
      <c r="D34" s="18" t="s">
        <v>223</v>
      </c>
      <c r="E34" s="18"/>
      <c r="F34" s="18"/>
      <c r="G34" s="18"/>
      <c r="H34" s="18"/>
      <c r="I34" s="18"/>
      <c r="J34" s="4">
        <v>70</v>
      </c>
      <c r="K34" s="4">
        <v>0</v>
      </c>
      <c r="L34" s="4">
        <v>70</v>
      </c>
      <c r="M34" s="4">
        <v>70</v>
      </c>
      <c r="N34" s="4">
        <v>0</v>
      </c>
      <c r="O34" s="4">
        <v>0</v>
      </c>
      <c r="P34" s="4">
        <v>0</v>
      </c>
      <c r="Q34" s="9">
        <f t="shared" si="0"/>
        <v>42</v>
      </c>
    </row>
    <row r="35" spans="2:17" x14ac:dyDescent="0.25">
      <c r="B35" s="6">
        <f t="shared" si="1"/>
        <v>27</v>
      </c>
      <c r="C35" s="6" t="s">
        <v>253</v>
      </c>
      <c r="D35" s="18" t="s">
        <v>224</v>
      </c>
      <c r="E35" s="18"/>
      <c r="F35" s="18"/>
      <c r="G35" s="18"/>
      <c r="H35" s="18"/>
      <c r="I35" s="18"/>
      <c r="J35" s="4">
        <v>70</v>
      </c>
      <c r="K35" s="4">
        <v>80</v>
      </c>
      <c r="L35" s="4">
        <v>70</v>
      </c>
      <c r="M35" s="4">
        <v>75</v>
      </c>
      <c r="N35" s="4">
        <v>0</v>
      </c>
      <c r="O35" s="4">
        <v>0</v>
      </c>
      <c r="P35" s="4">
        <v>0</v>
      </c>
      <c r="Q35" s="9">
        <f t="shared" si="0"/>
        <v>59</v>
      </c>
    </row>
    <row r="36" spans="2:17" x14ac:dyDescent="0.25">
      <c r="B36" s="6">
        <f t="shared" si="1"/>
        <v>28</v>
      </c>
      <c r="C36" s="6" t="s">
        <v>255</v>
      </c>
      <c r="D36" s="18" t="s">
        <v>225</v>
      </c>
      <c r="E36" s="18"/>
      <c r="F36" s="18"/>
      <c r="G36" s="18"/>
      <c r="H36" s="18"/>
      <c r="I36" s="18"/>
      <c r="J36" s="4">
        <v>70</v>
      </c>
      <c r="K36" s="4">
        <v>0</v>
      </c>
      <c r="L36" s="4">
        <v>0</v>
      </c>
      <c r="M36" s="4">
        <v>0</v>
      </c>
      <c r="N36" s="4">
        <v>70</v>
      </c>
      <c r="O36" s="4">
        <v>0</v>
      </c>
      <c r="P36" s="4">
        <v>0</v>
      </c>
      <c r="Q36" s="9">
        <f t="shared" si="0"/>
        <v>28</v>
      </c>
    </row>
    <row r="37" spans="2:17" x14ac:dyDescent="0.25">
      <c r="B37" s="6">
        <f t="shared" si="1"/>
        <v>29</v>
      </c>
      <c r="C37" s="6" t="s">
        <v>256</v>
      </c>
      <c r="D37" s="18" t="s">
        <v>226</v>
      </c>
      <c r="E37" s="18"/>
      <c r="F37" s="18"/>
      <c r="G37" s="18"/>
      <c r="H37" s="18"/>
      <c r="I37" s="18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si="0"/>
        <v>14</v>
      </c>
    </row>
    <row r="38" spans="2:17" x14ac:dyDescent="0.25">
      <c r="B38" s="6">
        <f t="shared" si="1"/>
        <v>30</v>
      </c>
      <c r="C38" s="6" t="s">
        <v>254</v>
      </c>
      <c r="D38" s="18" t="s">
        <v>227</v>
      </c>
      <c r="E38" s="18"/>
      <c r="F38" s="18"/>
      <c r="G38" s="18"/>
      <c r="H38" s="18"/>
      <c r="I38" s="18"/>
      <c r="J38" s="4">
        <v>70</v>
      </c>
      <c r="K38" s="4">
        <v>70</v>
      </c>
      <c r="L38" s="4">
        <v>100</v>
      </c>
      <c r="M38" s="4">
        <v>0</v>
      </c>
      <c r="N38" s="4">
        <v>80</v>
      </c>
      <c r="O38" s="4">
        <v>0</v>
      </c>
      <c r="P38" s="4">
        <v>0</v>
      </c>
      <c r="Q38" s="9">
        <f t="shared" si="0"/>
        <v>64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9">
        <f t="shared" ref="Q39" si="2">SUM(J39:P39)/7</f>
        <v>0</v>
      </c>
    </row>
    <row r="40" spans="2:17" x14ac:dyDescent="0.25">
      <c r="B40" s="6" t="e">
        <f>#REF!+1</f>
        <v>#REF!</v>
      </c>
      <c r="C40" s="3"/>
      <c r="D40" s="35"/>
      <c r="E40" s="33"/>
      <c r="F40" s="33"/>
      <c r="G40" s="33"/>
      <c r="H40" s="33"/>
      <c r="I40" s="36"/>
      <c r="J40" s="3"/>
      <c r="K40" s="3"/>
      <c r="L40" s="3"/>
      <c r="M40" s="3"/>
      <c r="N40" s="3"/>
      <c r="O40" s="3"/>
      <c r="P40" s="3"/>
      <c r="Q40" s="9">
        <f t="shared" ref="Q40" si="3">SUM(J40:P40)/7</f>
        <v>0</v>
      </c>
    </row>
    <row r="41" spans="2:17" x14ac:dyDescent="0.25">
      <c r="C41" s="16"/>
      <c r="D41" s="16"/>
      <c r="E41" s="1"/>
      <c r="H41" s="17" t="s">
        <v>19</v>
      </c>
      <c r="I41" s="17"/>
      <c r="J41" s="10">
        <f t="shared" ref="J41:P41" si="4">COUNTIF(J9:J40,"&gt;=70")</f>
        <v>16</v>
      </c>
      <c r="K41" s="10">
        <f t="shared" si="4"/>
        <v>20</v>
      </c>
      <c r="L41" s="10">
        <f t="shared" si="4"/>
        <v>21</v>
      </c>
      <c r="M41" s="10">
        <f t="shared" si="4"/>
        <v>9</v>
      </c>
      <c r="N41" s="10">
        <f t="shared" si="4"/>
        <v>17</v>
      </c>
      <c r="O41" s="10">
        <f t="shared" si="4"/>
        <v>0</v>
      </c>
      <c r="P41" s="10">
        <f t="shared" si="4"/>
        <v>0</v>
      </c>
      <c r="Q41" s="14">
        <f>COUNTIF(Q9:Q39,"&gt;=70")</f>
        <v>4</v>
      </c>
    </row>
    <row r="42" spans="2:17" x14ac:dyDescent="0.25">
      <c r="C42" s="16"/>
      <c r="D42" s="16"/>
      <c r="E42" s="7"/>
      <c r="H42" s="20" t="s">
        <v>20</v>
      </c>
      <c r="I42" s="20"/>
      <c r="J42" s="11">
        <f t="shared" ref="J42:Q42" si="5">COUNTIF(J9:J40,"&lt;70")</f>
        <v>14</v>
      </c>
      <c r="K42" s="11">
        <f t="shared" si="5"/>
        <v>10</v>
      </c>
      <c r="L42" s="11">
        <f t="shared" si="5"/>
        <v>9</v>
      </c>
      <c r="M42" s="11">
        <f t="shared" si="5"/>
        <v>21</v>
      </c>
      <c r="N42" s="11">
        <f t="shared" si="5"/>
        <v>13</v>
      </c>
      <c r="O42" s="11">
        <f t="shared" si="5"/>
        <v>30</v>
      </c>
      <c r="P42" s="11">
        <f t="shared" si="5"/>
        <v>30</v>
      </c>
      <c r="Q42" s="11">
        <f t="shared" si="5"/>
        <v>28</v>
      </c>
    </row>
    <row r="43" spans="2:17" x14ac:dyDescent="0.25">
      <c r="C43" s="16"/>
      <c r="D43" s="16"/>
      <c r="E43" s="16"/>
      <c r="H43" s="20" t="s">
        <v>21</v>
      </c>
      <c r="I43" s="20"/>
      <c r="J43" s="11">
        <f t="shared" ref="J43:Q43" si="6">COUNT(J9:J40)</f>
        <v>30</v>
      </c>
      <c r="K43" s="11">
        <f t="shared" si="6"/>
        <v>30</v>
      </c>
      <c r="L43" s="11">
        <f t="shared" si="6"/>
        <v>30</v>
      </c>
      <c r="M43" s="11">
        <f t="shared" si="6"/>
        <v>30</v>
      </c>
      <c r="N43" s="11">
        <f t="shared" si="6"/>
        <v>30</v>
      </c>
      <c r="O43" s="11">
        <f t="shared" si="6"/>
        <v>30</v>
      </c>
      <c r="P43" s="11">
        <f t="shared" si="6"/>
        <v>30</v>
      </c>
      <c r="Q43" s="11">
        <f t="shared" si="6"/>
        <v>32</v>
      </c>
    </row>
    <row r="44" spans="2:17" x14ac:dyDescent="0.25">
      <c r="C44" s="16"/>
      <c r="D44" s="16"/>
      <c r="E44" s="1"/>
      <c r="H44" s="21" t="s">
        <v>16</v>
      </c>
      <c r="I44" s="21"/>
      <c r="J44" s="12">
        <f>J41/J43</f>
        <v>0.53333333333333333</v>
      </c>
      <c r="K44" s="13">
        <f t="shared" ref="K44:Q44" si="7">K41/K43</f>
        <v>0.66666666666666663</v>
      </c>
      <c r="L44" s="13">
        <f t="shared" si="7"/>
        <v>0.7</v>
      </c>
      <c r="M44" s="13">
        <f t="shared" si="7"/>
        <v>0.3</v>
      </c>
      <c r="N44" s="13">
        <f t="shared" si="7"/>
        <v>0.56666666666666665</v>
      </c>
      <c r="O44" s="13">
        <f t="shared" si="7"/>
        <v>0</v>
      </c>
      <c r="P44" s="13">
        <f t="shared" si="7"/>
        <v>0</v>
      </c>
      <c r="Q44" s="13">
        <f t="shared" si="7"/>
        <v>0.125</v>
      </c>
    </row>
    <row r="45" spans="2:17" x14ac:dyDescent="0.25">
      <c r="C45" s="16"/>
      <c r="D45" s="16"/>
      <c r="E45" s="1"/>
      <c r="H45" s="21" t="s">
        <v>17</v>
      </c>
      <c r="I45" s="21"/>
      <c r="J45" s="12">
        <f>J42/J43</f>
        <v>0.46666666666666667</v>
      </c>
      <c r="K45" s="12">
        <f t="shared" ref="K45:Q45" si="8">K42/K43</f>
        <v>0.33333333333333331</v>
      </c>
      <c r="L45" s="13">
        <f t="shared" si="8"/>
        <v>0.3</v>
      </c>
      <c r="M45" s="13">
        <f t="shared" si="8"/>
        <v>0.7</v>
      </c>
      <c r="N45" s="13">
        <f t="shared" si="8"/>
        <v>0.43333333333333335</v>
      </c>
      <c r="O45" s="13">
        <f t="shared" si="8"/>
        <v>1</v>
      </c>
      <c r="P45" s="13">
        <f t="shared" si="8"/>
        <v>1</v>
      </c>
      <c r="Q45" s="13">
        <f t="shared" si="8"/>
        <v>0.875</v>
      </c>
    </row>
    <row r="46" spans="2:17" x14ac:dyDescent="0.25">
      <c r="C46" s="16"/>
      <c r="D46" s="16"/>
      <c r="E46" s="7"/>
    </row>
    <row r="47" spans="2:17" x14ac:dyDescent="0.25">
      <c r="C47" s="1"/>
      <c r="D47" s="1"/>
      <c r="E47" s="7"/>
    </row>
    <row r="48" spans="2:17" x14ac:dyDescent="0.25">
      <c r="J48" s="22" t="s">
        <v>29</v>
      </c>
      <c r="K48" s="22"/>
      <c r="L48" s="22"/>
      <c r="M48" s="22"/>
      <c r="N48" s="22"/>
      <c r="O48" s="22"/>
      <c r="P48" s="22"/>
    </row>
    <row r="49" spans="10:16" x14ac:dyDescent="0.25">
      <c r="J49" s="19" t="s">
        <v>18</v>
      </c>
      <c r="K49" s="19"/>
      <c r="L49" s="19"/>
      <c r="M49" s="19"/>
      <c r="N49" s="19"/>
      <c r="O49" s="19"/>
      <c r="P49" s="19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2024-01-06T14:49:28Z</dcterms:modified>
</cp:coreProperties>
</file>