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8_{454FA7C6-B258-402A-B689-DE0F54F7670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DESARROLLO SUSTENTABLE " sheetId="5" r:id="rId1"/>
    <sheet name="QUIMICA 1 B " sheetId="6" r:id="rId2"/>
    <sheet name="QUIMICA C 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7" l="1"/>
  <c r="J31" i="7"/>
  <c r="I32" i="7"/>
  <c r="J32" i="7"/>
  <c r="I35" i="7"/>
  <c r="I33" i="7"/>
  <c r="I34" i="7"/>
  <c r="K36" i="6"/>
  <c r="L36" i="6"/>
  <c r="M36" i="6"/>
  <c r="N36" i="6"/>
  <c r="K35" i="6"/>
  <c r="K38" i="6" s="1"/>
  <c r="L35" i="6"/>
  <c r="L38" i="6" s="1"/>
  <c r="M35" i="6"/>
  <c r="M38" i="6" s="1"/>
  <c r="N35" i="6"/>
  <c r="N38" i="6" s="1"/>
  <c r="K34" i="6"/>
  <c r="K37" i="6" s="1"/>
  <c r="L34" i="6"/>
  <c r="L37" i="6" s="1"/>
  <c r="M34" i="6"/>
  <c r="M37" i="6" s="1"/>
  <c r="N34" i="6"/>
  <c r="N37" i="6" s="1"/>
  <c r="J36" i="6"/>
  <c r="J34" i="6"/>
  <c r="J37" i="6" s="1"/>
  <c r="J35" i="6"/>
  <c r="M33" i="7"/>
  <c r="L33" i="7"/>
  <c r="K33" i="7"/>
  <c r="J33" i="7"/>
  <c r="M32" i="7"/>
  <c r="M35" i="7" s="1"/>
  <c r="L32" i="7"/>
  <c r="L35" i="7" s="1"/>
  <c r="K32" i="7"/>
  <c r="M31" i="7"/>
  <c r="M34" i="7" s="1"/>
  <c r="L31" i="7"/>
  <c r="L34" i="7" s="1"/>
  <c r="K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N8" i="7"/>
  <c r="K37" i="5"/>
  <c r="L37" i="5"/>
  <c r="M37" i="5"/>
  <c r="N37" i="5"/>
  <c r="K36" i="5"/>
  <c r="L36" i="5"/>
  <c r="M36" i="5"/>
  <c r="N36" i="5"/>
  <c r="K35" i="5"/>
  <c r="L35" i="5"/>
  <c r="L38" i="5" s="1"/>
  <c r="M35" i="5"/>
  <c r="N35" i="5"/>
  <c r="J37" i="5"/>
  <c r="J36" i="5"/>
  <c r="J35" i="5"/>
  <c r="O9" i="5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O9" i="6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K34" i="7" l="1"/>
  <c r="K35" i="7"/>
  <c r="J35" i="7"/>
  <c r="J34" i="7"/>
  <c r="O36" i="6"/>
  <c r="O35" i="5"/>
  <c r="O37" i="5"/>
  <c r="O36" i="5"/>
  <c r="O34" i="6"/>
  <c r="O37" i="6" s="1"/>
  <c r="J38" i="6"/>
  <c r="O35" i="6"/>
  <c r="O38" i="6" s="1"/>
  <c r="N33" i="7"/>
  <c r="N31" i="7"/>
  <c r="N32" i="7"/>
  <c r="M38" i="5"/>
  <c r="M39" i="5"/>
  <c r="L39" i="5"/>
  <c r="J38" i="5"/>
  <c r="N38" i="5"/>
  <c r="K39" i="5"/>
  <c r="K38" i="5"/>
  <c r="J39" i="5"/>
  <c r="N39" i="5"/>
  <c r="O39" i="5" l="1"/>
  <c r="O38" i="5"/>
  <c r="N35" i="7"/>
  <c r="N34" i="7"/>
</calcChain>
</file>

<file path=xl/sharedStrings.xml><?xml version="1.0" encoding="utf-8"?>
<sst xmlns="http://schemas.openxmlformats.org/spreadsheetml/2006/main" count="225" uniqueCount="178">
  <si>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</si>
  <si>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</si>
  <si>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</si>
  <si>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</si>
  <si>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</si>
  <si>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</si>
  <si>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</si>
  <si>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</si>
  <si>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</si>
  <si>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</si>
  <si>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</si>
  <si>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</si>
  <si>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</si>
  <si>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</si>
  <si>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</si>
  <si>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</si>
  <si>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</si>
  <si>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</si>
  <si>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</si>
  <si>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</si>
  <si>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</si>
  <si>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</si>
  <si>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221U0789</t>
  </si>
  <si>
    <t>221U0843</t>
  </si>
  <si>
    <t xml:space="preserve">ALFONSO MOLINA CLAUDIA MARIA </t>
  </si>
  <si>
    <t>221U0348</t>
  </si>
  <si>
    <t>221U0356</t>
  </si>
  <si>
    <t>221U0358</t>
  </si>
  <si>
    <t>221U0359</t>
  </si>
  <si>
    <t>221U0364</t>
  </si>
  <si>
    <t>221U0365</t>
  </si>
  <si>
    <t>CATEMAXCA QUINTO FATIMA LEILANY</t>
  </si>
  <si>
    <t xml:space="preserve">CHAVEZ LUNA ZAIRA RAQUEL </t>
  </si>
  <si>
    <t xml:space="preserve">COCUYO ABRAJAN PEDRO YAHIR </t>
  </si>
  <si>
    <t xml:space="preserve">LOPEZ CERVANTES EVA ESTRELLA </t>
  </si>
  <si>
    <t xml:space="preserve">MANTILLA MANTILLA RAMSES </t>
  </si>
  <si>
    <t xml:space="preserve">MAZA JIMENEZ MICHEL ALEXIS </t>
  </si>
  <si>
    <t xml:space="preserve">MENDOZA ACULTECO ANA SARAHI </t>
  </si>
  <si>
    <t xml:space="preserve">PEREZ MARQUEZ SUSSAN </t>
  </si>
  <si>
    <t xml:space="preserve">PUCHETA SANTOS CELESTE JOVANA </t>
  </si>
  <si>
    <t>221U0367</t>
  </si>
  <si>
    <t>221U0842</t>
  </si>
  <si>
    <t>221U0373</t>
  </si>
  <si>
    <t>221U0381</t>
  </si>
  <si>
    <t>221U0385</t>
  </si>
  <si>
    <t>221U0391</t>
  </si>
  <si>
    <t>221U0395</t>
  </si>
  <si>
    <t>221U0396</t>
  </si>
  <si>
    <t>221U0389</t>
  </si>
  <si>
    <t>221U0401</t>
  </si>
  <si>
    <t>221U0408</t>
  </si>
  <si>
    <t xml:space="preserve">JOSE DEL CARMEN LARA MARQUEZ </t>
  </si>
  <si>
    <t xml:space="preserve">DURAN VILLEGAS ARNULFO </t>
  </si>
  <si>
    <t xml:space="preserve">ABRAJAN OLEA AMERICA LITZANIA </t>
  </si>
  <si>
    <t>ALVARADO CUAZOZON WILLIAMS</t>
  </si>
  <si>
    <t xml:space="preserve">CASTRO XALA AMERICA SEANI </t>
  </si>
  <si>
    <t xml:space="preserve">CHAPARRO RAMOS DANAEH </t>
  </si>
  <si>
    <t xml:space="preserve">COMI VELASCO ANA DAYNET </t>
  </si>
  <si>
    <t xml:space="preserve">FRANCO VELA ADRIAN </t>
  </si>
  <si>
    <t xml:space="preserve">GONZALEZ CRUZ MARIA DE JESUS </t>
  </si>
  <si>
    <t xml:space="preserve">MOTO XOLO MIGUEL ANGEL </t>
  </si>
  <si>
    <t xml:space="preserve">NAVARRETE MONTAN SERGIO NAIN </t>
  </si>
  <si>
    <t xml:space="preserve">POLITO CINTA DANNA YAMILETH </t>
  </si>
  <si>
    <t xml:space="preserve">PRIETO HUERTA FESCO </t>
  </si>
  <si>
    <t xml:space="preserve">SANCHEZ BUSTAMANTE CARLOS JULIAN </t>
  </si>
  <si>
    <t>TEMICH MARTINEZ MARISOL DE JESUS</t>
  </si>
  <si>
    <t xml:space="preserve">VAZQUEZ CHACHA HUILLERMO OSIRIS </t>
  </si>
  <si>
    <t>221U0293</t>
  </si>
  <si>
    <t>221U0374</t>
  </si>
  <si>
    <t>221U0378</t>
  </si>
  <si>
    <t>221U0384</t>
  </si>
  <si>
    <t>201U0453</t>
  </si>
  <si>
    <t>221U0404</t>
  </si>
  <si>
    <t xml:space="preserve">DESARROLLO SUSTENTABLE </t>
  </si>
  <si>
    <t>306-B</t>
  </si>
  <si>
    <t xml:space="preserve">SEPTIEMBRE 23-ENERO 24 </t>
  </si>
  <si>
    <t xml:space="preserve">GRACIA MARTINEZ AMERICA ABIGAIL </t>
  </si>
  <si>
    <t xml:space="preserve">ABSALON ABRAJAM JOSE ARMANDO </t>
  </si>
  <si>
    <t xml:space="preserve">AGUILAR GOMEZ CHRISTOPHER </t>
  </si>
  <si>
    <t xml:space="preserve">AVELINO VIDAL VALERIA LEILANY </t>
  </si>
  <si>
    <t xml:space="preserve">CARMONA DURANTE ARMANDO </t>
  </si>
  <si>
    <t xml:space="preserve">CHACHA NATO MAGDIEL </t>
  </si>
  <si>
    <t xml:space="preserve">CHAPOL VENTUTA KARLA DENISSE </t>
  </si>
  <si>
    <t xml:space="preserve">GARCIA GONZALEZ JOARIB JAZZIEL </t>
  </si>
  <si>
    <t xml:space="preserve">GARCIA GUERRERO CAROL </t>
  </si>
  <si>
    <t xml:space="preserve">HILARIO HERNANDEZ JOSE ARMANDO </t>
  </si>
  <si>
    <t xml:space="preserve">JIMENEZ SANCHEZ JAVIER </t>
  </si>
  <si>
    <t>MACHUCO ESPINOSA LUIS SEBASTIAN</t>
  </si>
  <si>
    <t xml:space="preserve">MARTINEZ OBIL DANIELA MARLEN </t>
  </si>
  <si>
    <t xml:space="preserve">MENDEZ MALDONADO LUIS ANTONIO </t>
  </si>
  <si>
    <t xml:space="preserve">MIXTEGA ALTAMIRANO JANNET ARELY </t>
  </si>
  <si>
    <t xml:space="preserve">ORTIZ CAMACHO ZURIEL ALEXANDER </t>
  </si>
  <si>
    <t xml:space="preserve">PEREZ CHACHA MARTHA DANIELA </t>
  </si>
  <si>
    <t>POLITO COBAXIN YULIANA</t>
  </si>
  <si>
    <t>PONCE FONSECA JULIO CESAR</t>
  </si>
  <si>
    <t xml:space="preserve">PUCHETA PELAYO ESTRELLA ARLETTE </t>
  </si>
  <si>
    <t xml:space="preserve">RAMIREZ PONCE LIZZET </t>
  </si>
  <si>
    <t xml:space="preserve">REYES PAXTIAN UZZIEL </t>
  </si>
  <si>
    <t xml:space="preserve">VELAZQUEZ BAXIN ERICK RAUL </t>
  </si>
  <si>
    <t>VENTURA ANDRADE OSMARA VANESSA</t>
  </si>
  <si>
    <t xml:space="preserve">VILLEGAS CHIGO MARIO NESTOR </t>
  </si>
  <si>
    <t>231U0007</t>
  </si>
  <si>
    <t>231U0008</t>
  </si>
  <si>
    <t>231U0012</t>
  </si>
  <si>
    <t>231U0019</t>
  </si>
  <si>
    <t>231U0622</t>
  </si>
  <si>
    <t>231U0022</t>
  </si>
  <si>
    <t>231U0024</t>
  </si>
  <si>
    <t>231U0691</t>
  </si>
  <si>
    <t>231U0031</t>
  </si>
  <si>
    <t>231U0584</t>
  </si>
  <si>
    <t>231U0040</t>
  </si>
  <si>
    <t>231U0041</t>
  </si>
  <si>
    <t>231U0047</t>
  </si>
  <si>
    <t>231U0048</t>
  </si>
  <si>
    <t>231U0051</t>
  </si>
  <si>
    <t>231U0054</t>
  </si>
  <si>
    <t>231U0055</t>
  </si>
  <si>
    <t>231U0057</t>
  </si>
  <si>
    <t>231U0059</t>
  </si>
  <si>
    <t>231U0060</t>
  </si>
  <si>
    <t>231U0064</t>
  </si>
  <si>
    <t>231U0068</t>
  </si>
  <si>
    <t>231U0081</t>
  </si>
  <si>
    <t>231U0082</t>
  </si>
  <si>
    <t>231U0084</t>
  </si>
  <si>
    <t>QUIMICA 1</t>
  </si>
  <si>
    <t xml:space="preserve">101-B </t>
  </si>
  <si>
    <t xml:space="preserve">SEPTIEMBRE 23- ENERO 24 </t>
  </si>
  <si>
    <t xml:space="preserve">BUSTAMANTE MARTINEZ JUDAS DE JESUS </t>
  </si>
  <si>
    <t xml:space="preserve">QUIMICA 1 </t>
  </si>
  <si>
    <t xml:space="preserve">101 C </t>
  </si>
  <si>
    <t>BELLI ARRES LUIS MAURI</t>
  </si>
  <si>
    <t xml:space="preserve">BONOLA ALFONSO CRISTIAN DE JESUS </t>
  </si>
  <si>
    <t xml:space="preserve">CABRERA BAPO MARIA JOSE </t>
  </si>
  <si>
    <t xml:space="preserve">COUBERT JARAMILLO EMILY AYLIN </t>
  </si>
  <si>
    <t xml:space="preserve">GONZALEZ ROBLES ADONAY VICENTE </t>
  </si>
  <si>
    <t xml:space="preserve">GOXCON LARA ERIK EMANUEL </t>
  </si>
  <si>
    <t xml:space="preserve">HERNANDEZ URIBE REGINA DE LOS ANGELES </t>
  </si>
  <si>
    <t>HERNANDEZ BARRITA SARA ANDREA</t>
  </si>
  <si>
    <t xml:space="preserve">IXBA LAZCANO FELIPE </t>
  </si>
  <si>
    <t xml:space="preserve">MARTINEZ BARCENAS EMMANUEL </t>
  </si>
  <si>
    <t xml:space="preserve">MEZO XOLO JESUS ALBERTO </t>
  </si>
  <si>
    <t xml:space="preserve">MIROS LUCHO BENITO </t>
  </si>
  <si>
    <t xml:space="preserve">MINGUEZ RIVERA JACOB </t>
  </si>
  <si>
    <t xml:space="preserve">PIXTA BAXIN ANTONIO </t>
  </si>
  <si>
    <t xml:space="preserve">RAMIREZ ALEGRIA MARCO ANTONIO </t>
  </si>
  <si>
    <t xml:space="preserve">REYES CAIXBA ALESSANDRO </t>
  </si>
  <si>
    <t xml:space="preserve">REYES MENDOZA SANTIAGO DE JESUS </t>
  </si>
  <si>
    <t xml:space="preserve">SANCHEZ MULATO MIGUEL ANGEL </t>
  </si>
  <si>
    <t>SANCHEZ SINTA FLORISSA</t>
  </si>
  <si>
    <t xml:space="preserve">TON LOPEZ MARIA FERNANDA </t>
  </si>
  <si>
    <t xml:space="preserve">VELASCO CATEMAXCA JESUS </t>
  </si>
  <si>
    <t xml:space="preserve">VICENTE BONFIL CITLALI DEL CARMEN </t>
  </si>
  <si>
    <t>231U0015</t>
  </si>
  <si>
    <t>231U0017</t>
  </si>
  <si>
    <t>231U0020</t>
  </si>
  <si>
    <t>231U0028</t>
  </si>
  <si>
    <t>231U0664</t>
  </si>
  <si>
    <t>231U0034</t>
  </si>
  <si>
    <t>231U0036</t>
  </si>
  <si>
    <t>231U0037</t>
  </si>
  <si>
    <t>231U0038</t>
  </si>
  <si>
    <t>231U0046</t>
  </si>
  <si>
    <t>231U0049</t>
  </si>
  <si>
    <t>231U0050</t>
  </si>
  <si>
    <t>231U0052</t>
  </si>
  <si>
    <t>231U0056</t>
  </si>
  <si>
    <t>231U0058</t>
  </si>
  <si>
    <t>231U0061</t>
  </si>
  <si>
    <t>231U0065</t>
  </si>
  <si>
    <t>231U0067</t>
  </si>
  <si>
    <t>231U0073</t>
  </si>
  <si>
    <t>231U0074</t>
  </si>
  <si>
    <t>231U0077</t>
  </si>
  <si>
    <t>231U0079</t>
  </si>
  <si>
    <t>231U0083</t>
  </si>
  <si>
    <t>POLITO IXTEPAN IVANNA YAMILA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</si>
</sst>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3"/>
  <sheetViews>
    <sheetView topLeftCell="A11" zoomScale="80" zoomScaleNormal="80" workbookViewId="0">
      <selection activeCell="L13" sqref="L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19" t="s">
        <v>73</v>
      </c>
      <c r="E4" s="19"/>
      <c r="F4" s="19"/>
      <c r="G4" s="19"/>
      <c r="I4" t="s">
        <v>1</v>
      </c>
      <c r="J4" s="20" t="s">
        <v>74</v>
      </c>
      <c r="K4" s="20"/>
      <c r="M4" t="s">
        <v>2</v>
      </c>
      <c r="N4" s="21">
        <v>45201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75</v>
      </c>
      <c r="E6" s="20"/>
      <c r="F6" s="20"/>
      <c r="G6" s="20"/>
      <c r="I6" s="22" t="s">
        <v>20</v>
      </c>
      <c r="J6" s="22"/>
      <c r="K6" s="23" t="s">
        <v>51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6" t="s">
        <v>22</v>
      </c>
      <c r="D9" s="16" t="s">
        <v>53</v>
      </c>
      <c r="E9" s="16"/>
      <c r="F9" s="16"/>
      <c r="G9" s="16"/>
      <c r="H9" s="16"/>
      <c r="I9" s="16"/>
      <c r="J9" s="4">
        <v>60</v>
      </c>
      <c r="K9" s="4">
        <v>76</v>
      </c>
      <c r="L9" s="4">
        <v>89</v>
      </c>
      <c r="M9" s="4">
        <v>0</v>
      </c>
      <c r="N9" s="4">
        <v>0</v>
      </c>
      <c r="O9" s="9">
        <f>SUM(J9:N9)/5</f>
        <v>45</v>
      </c>
    </row>
    <row r="10" spans="2:18" x14ac:dyDescent="0.25">
      <c r="B10" s="6">
        <f>B9+1</f>
        <v>2</v>
      </c>
      <c r="C10" s="6" t="s">
        <v>23</v>
      </c>
      <c r="D10" s="16" t="s">
        <v>24</v>
      </c>
      <c r="E10" s="16"/>
      <c r="F10" s="16"/>
      <c r="G10" s="16"/>
      <c r="H10" s="16"/>
      <c r="I10" s="16"/>
      <c r="J10" s="4">
        <v>85</v>
      </c>
      <c r="K10" s="4">
        <v>86</v>
      </c>
      <c r="L10" s="4">
        <v>90</v>
      </c>
      <c r="M10" s="4">
        <v>0</v>
      </c>
      <c r="N10" s="4">
        <v>0</v>
      </c>
      <c r="O10" s="9">
        <f t="shared" ref="O10:O34" si="0">SUM(J10:N10)/7</f>
        <v>37.285714285714285</v>
      </c>
    </row>
    <row r="11" spans="2:18" x14ac:dyDescent="0.25">
      <c r="B11" s="6">
        <f t="shared" ref="B11:B34" si="1">B10+1</f>
        <v>3</v>
      </c>
      <c r="C11" s="6" t="s">
        <v>25</v>
      </c>
      <c r="D11" s="16" t="s">
        <v>54</v>
      </c>
      <c r="E11" s="16"/>
      <c r="F11" s="16"/>
      <c r="G11" s="16"/>
      <c r="H11" s="16"/>
      <c r="I11" s="16"/>
      <c r="J11" s="4">
        <v>88</v>
      </c>
      <c r="K11" s="4">
        <v>90</v>
      </c>
      <c r="L11" s="4">
        <v>89</v>
      </c>
      <c r="M11" s="4">
        <v>0</v>
      </c>
      <c r="N11" s="4">
        <v>0</v>
      </c>
      <c r="O11" s="9">
        <f t="shared" si="0"/>
        <v>38.142857142857146</v>
      </c>
    </row>
    <row r="12" spans="2:18" x14ac:dyDescent="0.25">
      <c r="B12" s="6">
        <f t="shared" si="1"/>
        <v>4</v>
      </c>
      <c r="C12" s="6" t="s">
        <v>67</v>
      </c>
      <c r="D12" s="16" t="s">
        <v>55</v>
      </c>
      <c r="E12" s="16"/>
      <c r="F12" s="16"/>
      <c r="G12" s="16"/>
      <c r="H12" s="16"/>
      <c r="I12" s="16"/>
      <c r="J12" s="4">
        <v>90</v>
      </c>
      <c r="K12" s="4">
        <v>92</v>
      </c>
      <c r="L12" s="4">
        <v>70</v>
      </c>
      <c r="M12" s="4">
        <v>0</v>
      </c>
      <c r="N12" s="4">
        <v>0</v>
      </c>
      <c r="O12" s="9">
        <f t="shared" si="0"/>
        <v>36</v>
      </c>
    </row>
    <row r="13" spans="2:18" x14ac:dyDescent="0.25">
      <c r="B13" s="6">
        <f t="shared" si="1"/>
        <v>5</v>
      </c>
      <c r="C13" s="6" t="s">
        <v>26</v>
      </c>
      <c r="D13" s="16" t="s">
        <v>31</v>
      </c>
      <c r="E13" s="16"/>
      <c r="F13" s="16"/>
      <c r="G13" s="16"/>
      <c r="H13" s="16"/>
      <c r="I13" s="16"/>
      <c r="J13" s="4">
        <v>88</v>
      </c>
      <c r="K13" s="4">
        <v>90</v>
      </c>
      <c r="L13" s="4">
        <v>90</v>
      </c>
      <c r="M13" s="4">
        <v>0</v>
      </c>
      <c r="N13" s="4">
        <v>0</v>
      </c>
      <c r="O13" s="9">
        <f t="shared" si="0"/>
        <v>38.285714285714285</v>
      </c>
    </row>
    <row r="14" spans="2:18" x14ac:dyDescent="0.25">
      <c r="B14" s="6">
        <f t="shared" si="1"/>
        <v>6</v>
      </c>
      <c r="C14" s="6" t="s">
        <v>27</v>
      </c>
      <c r="D14" s="16" t="s">
        <v>56</v>
      </c>
      <c r="E14" s="16"/>
      <c r="F14" s="16"/>
      <c r="G14" s="16"/>
      <c r="H14" s="16"/>
      <c r="I14" s="16"/>
      <c r="J14" s="4">
        <v>85</v>
      </c>
      <c r="K14" s="4">
        <v>84</v>
      </c>
      <c r="L14" s="4">
        <v>90</v>
      </c>
      <c r="M14" s="4">
        <v>0</v>
      </c>
      <c r="N14" s="4">
        <v>0</v>
      </c>
      <c r="O14" s="9">
        <f t="shared" si="0"/>
        <v>37</v>
      </c>
    </row>
    <row r="15" spans="2:18" x14ac:dyDescent="0.25">
      <c r="B15" s="6">
        <f t="shared" si="1"/>
        <v>7</v>
      </c>
      <c r="C15" s="6" t="s">
        <v>28</v>
      </c>
      <c r="D15" s="16" t="s">
        <v>32</v>
      </c>
      <c r="E15" s="16"/>
      <c r="F15" s="16"/>
      <c r="G15" s="16"/>
      <c r="H15" s="16"/>
      <c r="I15" s="16"/>
      <c r="J15" s="4">
        <v>92</v>
      </c>
      <c r="K15" s="4">
        <v>92</v>
      </c>
      <c r="L15" s="4">
        <v>90</v>
      </c>
      <c r="M15" s="4">
        <v>0</v>
      </c>
      <c r="N15" s="4">
        <v>0</v>
      </c>
      <c r="O15" s="9">
        <f t="shared" si="0"/>
        <v>39.142857142857146</v>
      </c>
    </row>
    <row r="16" spans="2:18" x14ac:dyDescent="0.25">
      <c r="B16" s="6">
        <f t="shared" si="1"/>
        <v>8</v>
      </c>
      <c r="C16" s="6" t="s">
        <v>29</v>
      </c>
      <c r="D16" s="16" t="s">
        <v>33</v>
      </c>
      <c r="E16" s="16"/>
      <c r="F16" s="16"/>
      <c r="G16" s="16"/>
      <c r="H16" s="16"/>
      <c r="I16" s="16"/>
      <c r="J16" s="4">
        <v>88</v>
      </c>
      <c r="K16" s="4">
        <v>90</v>
      </c>
      <c r="L16" s="4">
        <v>88</v>
      </c>
      <c r="M16" s="4">
        <v>0</v>
      </c>
      <c r="N16" s="4">
        <v>0</v>
      </c>
      <c r="O16" s="9">
        <f t="shared" si="0"/>
        <v>38</v>
      </c>
    </row>
    <row r="17" spans="2:15" x14ac:dyDescent="0.25">
      <c r="B17" s="6">
        <f t="shared" si="1"/>
        <v>9</v>
      </c>
      <c r="C17" s="6" t="s">
        <v>30</v>
      </c>
      <c r="D17" s="16" t="s">
        <v>57</v>
      </c>
      <c r="E17" s="16"/>
      <c r="F17" s="16"/>
      <c r="G17" s="16"/>
      <c r="H17" s="16"/>
      <c r="I17" s="16"/>
      <c r="J17" s="4">
        <v>60</v>
      </c>
      <c r="K17" s="4">
        <v>74</v>
      </c>
      <c r="L17" s="4">
        <v>70</v>
      </c>
      <c r="M17" s="4">
        <v>0</v>
      </c>
      <c r="N17" s="4">
        <v>0</v>
      </c>
      <c r="O17" s="9">
        <f t="shared" si="0"/>
        <v>29.142857142857142</v>
      </c>
    </row>
    <row r="18" spans="2:15" x14ac:dyDescent="0.25">
      <c r="B18" s="6">
        <f t="shared" si="1"/>
        <v>10</v>
      </c>
      <c r="C18" s="6" t="s">
        <v>40</v>
      </c>
      <c r="D18" s="16" t="s">
        <v>52</v>
      </c>
      <c r="E18" s="16"/>
      <c r="F18" s="16"/>
      <c r="G18" s="16"/>
      <c r="H18" s="16"/>
      <c r="I18" s="16"/>
      <c r="J18" s="4">
        <v>90</v>
      </c>
      <c r="K18" s="4">
        <v>90</v>
      </c>
      <c r="L18" s="4">
        <v>88</v>
      </c>
      <c r="M18" s="4">
        <v>0</v>
      </c>
      <c r="N18" s="4">
        <v>0</v>
      </c>
      <c r="O18" s="9">
        <f t="shared" si="0"/>
        <v>38.285714285714285</v>
      </c>
    </row>
    <row r="19" spans="2:15" x14ac:dyDescent="0.25">
      <c r="B19" s="6">
        <f t="shared" si="1"/>
        <v>11</v>
      </c>
      <c r="C19" s="6" t="s">
        <v>41</v>
      </c>
      <c r="D19" s="16" t="s">
        <v>58</v>
      </c>
      <c r="E19" s="16"/>
      <c r="F19" s="16"/>
      <c r="G19" s="16"/>
      <c r="H19" s="16"/>
      <c r="I19" s="16"/>
      <c r="J19" s="4">
        <v>60</v>
      </c>
      <c r="K19" s="4">
        <v>70</v>
      </c>
      <c r="L19" s="4">
        <v>70</v>
      </c>
      <c r="M19" s="4">
        <v>0</v>
      </c>
      <c r="N19" s="4">
        <v>0</v>
      </c>
      <c r="O19" s="9">
        <f t="shared" si="0"/>
        <v>28.571428571428573</v>
      </c>
    </row>
    <row r="20" spans="2:15" x14ac:dyDescent="0.25">
      <c r="B20" s="6">
        <f t="shared" si="1"/>
        <v>12</v>
      </c>
      <c r="C20" s="6" t="s">
        <v>42</v>
      </c>
      <c r="D20" s="16" t="s">
        <v>59</v>
      </c>
      <c r="E20" s="16"/>
      <c r="F20" s="16"/>
      <c r="G20" s="16"/>
      <c r="H20" s="16"/>
      <c r="I20" s="16"/>
      <c r="J20" s="4">
        <v>88</v>
      </c>
      <c r="K20" s="4">
        <v>87</v>
      </c>
      <c r="L20" s="4">
        <v>90</v>
      </c>
      <c r="M20" s="4">
        <v>0</v>
      </c>
      <c r="N20" s="4">
        <v>0</v>
      </c>
      <c r="O20" s="9">
        <f t="shared" si="0"/>
        <v>37.857142857142854</v>
      </c>
    </row>
    <row r="21" spans="2:15" x14ac:dyDescent="0.25">
      <c r="B21" s="6">
        <f t="shared" si="1"/>
        <v>13</v>
      </c>
      <c r="C21" s="6" t="s">
        <v>68</v>
      </c>
      <c r="D21" s="16" t="s">
        <v>76</v>
      </c>
      <c r="E21" s="16"/>
      <c r="F21" s="16"/>
      <c r="G21" s="16"/>
      <c r="H21" s="16"/>
      <c r="I21" s="16"/>
      <c r="J21" s="4">
        <v>78</v>
      </c>
      <c r="K21" s="4">
        <v>82</v>
      </c>
      <c r="L21" s="4">
        <v>88</v>
      </c>
      <c r="M21" s="4">
        <v>0</v>
      </c>
      <c r="N21" s="4">
        <v>0</v>
      </c>
      <c r="O21" s="9">
        <f t="shared" si="0"/>
        <v>35.428571428571431</v>
      </c>
    </row>
    <row r="22" spans="2:15" x14ac:dyDescent="0.25">
      <c r="B22" s="6">
        <f t="shared" si="1"/>
        <v>14</v>
      </c>
      <c r="C22" s="6" t="s">
        <v>69</v>
      </c>
      <c r="D22" s="16" t="s">
        <v>34</v>
      </c>
      <c r="E22" s="16"/>
      <c r="F22" s="16"/>
      <c r="G22" s="16"/>
      <c r="H22" s="16"/>
      <c r="I22" s="16"/>
      <c r="J22" s="4">
        <v>90</v>
      </c>
      <c r="K22" s="4">
        <v>90</v>
      </c>
      <c r="L22" s="4">
        <v>90</v>
      </c>
      <c r="M22" s="4">
        <v>0</v>
      </c>
      <c r="N22" s="4">
        <v>0</v>
      </c>
      <c r="O22" s="9">
        <f t="shared" si="0"/>
        <v>38.571428571428569</v>
      </c>
    </row>
    <row r="23" spans="2:15" x14ac:dyDescent="0.25">
      <c r="B23" s="6">
        <f t="shared" si="1"/>
        <v>15</v>
      </c>
      <c r="C23" s="6" t="s">
        <v>43</v>
      </c>
      <c r="D23" s="16" t="s">
        <v>35</v>
      </c>
      <c r="E23" s="16"/>
      <c r="F23" s="16"/>
      <c r="G23" s="16"/>
      <c r="H23" s="16"/>
      <c r="I23" s="16"/>
      <c r="J23" s="4">
        <v>89</v>
      </c>
      <c r="K23" s="4">
        <v>90</v>
      </c>
      <c r="L23" s="4">
        <v>85</v>
      </c>
      <c r="M23" s="4">
        <v>0</v>
      </c>
      <c r="N23" s="4">
        <v>0</v>
      </c>
      <c r="O23" s="9">
        <f t="shared" si="0"/>
        <v>37.714285714285715</v>
      </c>
    </row>
    <row r="24" spans="2:15" x14ac:dyDescent="0.25">
      <c r="B24" s="6">
        <f t="shared" si="1"/>
        <v>16</v>
      </c>
      <c r="C24" s="6" t="s">
        <v>70</v>
      </c>
      <c r="D24" s="16" t="s">
        <v>36</v>
      </c>
      <c r="E24" s="16"/>
      <c r="F24" s="16"/>
      <c r="G24" s="16"/>
      <c r="H24" s="16"/>
      <c r="I24" s="16"/>
      <c r="J24" s="4">
        <v>90</v>
      </c>
      <c r="K24" s="4">
        <v>90</v>
      </c>
      <c r="L24" s="4">
        <v>90</v>
      </c>
      <c r="M24" s="4">
        <v>0</v>
      </c>
      <c r="N24" s="4">
        <v>0</v>
      </c>
      <c r="O24" s="9">
        <f t="shared" si="0"/>
        <v>38.571428571428569</v>
      </c>
    </row>
    <row r="25" spans="2:15" x14ac:dyDescent="0.25">
      <c r="B25" s="6">
        <f t="shared" si="1"/>
        <v>17</v>
      </c>
      <c r="C25" s="6" t="s">
        <v>44</v>
      </c>
      <c r="D25" s="16" t="s">
        <v>37</v>
      </c>
      <c r="E25" s="16"/>
      <c r="F25" s="16"/>
      <c r="G25" s="16"/>
      <c r="H25" s="16"/>
      <c r="I25" s="16"/>
      <c r="J25" s="4">
        <v>75</v>
      </c>
      <c r="K25" s="4">
        <v>80</v>
      </c>
      <c r="L25" s="4">
        <v>90</v>
      </c>
      <c r="M25" s="4">
        <v>0</v>
      </c>
      <c r="N25" s="4">
        <v>0</v>
      </c>
      <c r="O25" s="9">
        <f t="shared" si="0"/>
        <v>35</v>
      </c>
    </row>
    <row r="26" spans="2:15" x14ac:dyDescent="0.25">
      <c r="B26" s="6">
        <f t="shared" si="1"/>
        <v>18</v>
      </c>
      <c r="C26" s="6" t="s">
        <v>71</v>
      </c>
      <c r="D26" s="16" t="s">
        <v>60</v>
      </c>
      <c r="E26" s="16"/>
      <c r="F26" s="16"/>
      <c r="G26" s="16"/>
      <c r="H26" s="16"/>
      <c r="I26" s="16"/>
      <c r="J26" s="4">
        <v>72</v>
      </c>
      <c r="K26" s="4">
        <v>75</v>
      </c>
      <c r="L26" s="4">
        <v>70</v>
      </c>
      <c r="M26" s="4">
        <v>0</v>
      </c>
      <c r="N26" s="4">
        <v>0</v>
      </c>
      <c r="O26" s="9">
        <f t="shared" si="0"/>
        <v>31</v>
      </c>
    </row>
    <row r="27" spans="2:15" x14ac:dyDescent="0.25">
      <c r="B27" s="6">
        <f t="shared" si="1"/>
        <v>19</v>
      </c>
      <c r="C27" s="6" t="s">
        <v>48</v>
      </c>
      <c r="D27" s="16" t="s">
        <v>61</v>
      </c>
      <c r="E27" s="16"/>
      <c r="F27" s="16"/>
      <c r="G27" s="16"/>
      <c r="H27" s="16"/>
      <c r="I27" s="16"/>
      <c r="J27" s="4">
        <v>85</v>
      </c>
      <c r="K27" s="4">
        <v>85</v>
      </c>
      <c r="L27" s="4">
        <v>89</v>
      </c>
      <c r="M27" s="4"/>
      <c r="N27" s="4"/>
      <c r="O27" s="9">
        <f t="shared" si="0"/>
        <v>37</v>
      </c>
    </row>
    <row r="28" spans="2:15" x14ac:dyDescent="0.25">
      <c r="B28" s="6">
        <f t="shared" si="1"/>
        <v>20</v>
      </c>
      <c r="C28" s="6" t="s">
        <v>45</v>
      </c>
      <c r="D28" s="16" t="s">
        <v>38</v>
      </c>
      <c r="E28" s="16"/>
      <c r="F28" s="16"/>
      <c r="G28" s="16"/>
      <c r="H28" s="16"/>
      <c r="I28" s="16"/>
      <c r="J28" s="4">
        <v>95</v>
      </c>
      <c r="K28" s="4">
        <v>95</v>
      </c>
      <c r="L28" s="4">
        <v>90</v>
      </c>
      <c r="M28" s="4"/>
      <c r="N28" s="4"/>
      <c r="O28" s="9">
        <f t="shared" si="0"/>
        <v>40</v>
      </c>
    </row>
    <row r="29" spans="2:15" x14ac:dyDescent="0.25">
      <c r="B29" s="6">
        <f t="shared" si="1"/>
        <v>21</v>
      </c>
      <c r="C29" s="6">
        <v>2210394</v>
      </c>
      <c r="D29" s="16" t="s">
        <v>62</v>
      </c>
      <c r="E29" s="16"/>
      <c r="F29" s="16"/>
      <c r="G29" s="16"/>
      <c r="H29" s="16"/>
      <c r="I29" s="16"/>
      <c r="J29" s="4">
        <v>90</v>
      </c>
      <c r="K29" s="4">
        <v>90</v>
      </c>
      <c r="L29" s="4">
        <v>90</v>
      </c>
      <c r="M29" s="4"/>
      <c r="N29" s="4"/>
      <c r="O29" s="9">
        <f t="shared" si="0"/>
        <v>38.571428571428569</v>
      </c>
    </row>
    <row r="30" spans="2:15" x14ac:dyDescent="0.25">
      <c r="B30" s="6">
        <f t="shared" si="1"/>
        <v>22</v>
      </c>
      <c r="C30" s="6" t="s">
        <v>46</v>
      </c>
      <c r="D30" s="16" t="s">
        <v>63</v>
      </c>
      <c r="E30" s="16"/>
      <c r="F30" s="16"/>
      <c r="G30" s="16"/>
      <c r="H30" s="16"/>
      <c r="I30" s="16"/>
      <c r="J30" s="4">
        <v>90</v>
      </c>
      <c r="K30" s="4">
        <v>90</v>
      </c>
      <c r="L30" s="4">
        <v>88</v>
      </c>
      <c r="M30" s="4"/>
      <c r="N30" s="4"/>
      <c r="O30" s="9">
        <f t="shared" si="0"/>
        <v>38.285714285714285</v>
      </c>
    </row>
    <row r="31" spans="2:15" x14ac:dyDescent="0.25">
      <c r="B31" s="6">
        <f t="shared" si="1"/>
        <v>23</v>
      </c>
      <c r="C31" s="6" t="s">
        <v>47</v>
      </c>
      <c r="D31" s="16" t="s">
        <v>39</v>
      </c>
      <c r="E31" s="16"/>
      <c r="F31" s="16"/>
      <c r="G31" s="16"/>
      <c r="H31" s="16"/>
      <c r="I31" s="16"/>
      <c r="J31" s="4">
        <v>90</v>
      </c>
      <c r="K31" s="4">
        <v>90</v>
      </c>
      <c r="L31" s="4">
        <v>70</v>
      </c>
      <c r="M31" s="4"/>
      <c r="N31" s="4"/>
      <c r="O31" s="9">
        <f t="shared" si="0"/>
        <v>35.714285714285715</v>
      </c>
    </row>
    <row r="32" spans="2:15" x14ac:dyDescent="0.25">
      <c r="B32" s="6">
        <f t="shared" si="1"/>
        <v>24</v>
      </c>
      <c r="C32" s="6" t="s">
        <v>49</v>
      </c>
      <c r="D32" s="16" t="s">
        <v>64</v>
      </c>
      <c r="E32" s="16"/>
      <c r="F32" s="16"/>
      <c r="G32" s="16"/>
      <c r="H32" s="16"/>
      <c r="I32" s="16"/>
      <c r="J32" s="4">
        <v>60</v>
      </c>
      <c r="K32" s="4">
        <v>70</v>
      </c>
      <c r="L32" s="4">
        <v>70</v>
      </c>
      <c r="M32" s="4"/>
      <c r="N32" s="4"/>
      <c r="O32" s="9">
        <f t="shared" si="0"/>
        <v>28.571428571428573</v>
      </c>
    </row>
    <row r="33" spans="2:16" x14ac:dyDescent="0.25">
      <c r="B33" s="6">
        <f t="shared" si="1"/>
        <v>25</v>
      </c>
      <c r="C33" s="6" t="s">
        <v>72</v>
      </c>
      <c r="D33" s="16" t="s">
        <v>65</v>
      </c>
      <c r="E33" s="16"/>
      <c r="F33" s="16"/>
      <c r="G33" s="16"/>
      <c r="H33" s="16"/>
      <c r="I33" s="16"/>
      <c r="J33" s="4">
        <v>94</v>
      </c>
      <c r="K33" s="4">
        <v>96</v>
      </c>
      <c r="L33" s="4">
        <v>90</v>
      </c>
      <c r="M33" s="4"/>
      <c r="N33" s="4"/>
      <c r="O33" s="9">
        <f t="shared" si="0"/>
        <v>40</v>
      </c>
    </row>
    <row r="34" spans="2:16" x14ac:dyDescent="0.25">
      <c r="B34" s="6">
        <f t="shared" si="1"/>
        <v>26</v>
      </c>
      <c r="C34" s="6" t="s">
        <v>50</v>
      </c>
      <c r="D34" s="16" t="s">
        <v>66</v>
      </c>
      <c r="E34" s="16"/>
      <c r="F34" s="16"/>
      <c r="G34" s="16"/>
      <c r="H34" s="16"/>
      <c r="I34" s="16"/>
      <c r="J34" s="4">
        <v>60</v>
      </c>
      <c r="K34" s="4">
        <v>60</v>
      </c>
      <c r="L34" s="4">
        <v>0</v>
      </c>
      <c r="M34" s="4"/>
      <c r="N34" s="4"/>
      <c r="O34" s="9">
        <f t="shared" si="0"/>
        <v>17.142857142857142</v>
      </c>
    </row>
    <row r="35" spans="2:16" x14ac:dyDescent="0.25">
      <c r="C35" s="22"/>
      <c r="D35" s="22"/>
      <c r="E35" s="1"/>
      <c r="H35" s="25" t="s">
        <v>17</v>
      </c>
      <c r="I35" s="25"/>
      <c r="J35" s="10">
        <f t="shared" ref="J35:O35" si="2">COUNTIF(J9:J34,"&gt;=70")</f>
        <v>21</v>
      </c>
      <c r="K35" s="10">
        <f t="shared" si="2"/>
        <v>25</v>
      </c>
      <c r="L35" s="10">
        <f t="shared" si="2"/>
        <v>25</v>
      </c>
      <c r="M35" s="10">
        <f t="shared" si="2"/>
        <v>0</v>
      </c>
      <c r="N35" s="10">
        <f t="shared" si="2"/>
        <v>0</v>
      </c>
      <c r="O35" s="10">
        <f t="shared" si="2"/>
        <v>0</v>
      </c>
    </row>
    <row r="36" spans="2:16" x14ac:dyDescent="0.25">
      <c r="C36" s="22"/>
      <c r="D36" s="22"/>
      <c r="E36" s="7"/>
      <c r="H36" s="26" t="s">
        <v>18</v>
      </c>
      <c r="I36" s="26"/>
      <c r="J36" s="11">
        <f t="shared" ref="J36:O36" si="3">COUNTIF(J9:J34,"&lt;70")</f>
        <v>5</v>
      </c>
      <c r="K36" s="11">
        <f t="shared" si="3"/>
        <v>1</v>
      </c>
      <c r="L36" s="11">
        <f t="shared" si="3"/>
        <v>1</v>
      </c>
      <c r="M36" s="11">
        <f t="shared" si="3"/>
        <v>18</v>
      </c>
      <c r="N36" s="11">
        <f t="shared" si="3"/>
        <v>18</v>
      </c>
      <c r="O36" s="11">
        <f t="shared" si="3"/>
        <v>26</v>
      </c>
    </row>
    <row r="37" spans="2:16" x14ac:dyDescent="0.25">
      <c r="C37" s="22"/>
      <c r="D37" s="22"/>
      <c r="E37" s="22"/>
      <c r="H37" s="26" t="s">
        <v>19</v>
      </c>
      <c r="I37" s="26"/>
      <c r="J37" s="11">
        <f t="shared" ref="J37:O37" si="4">COUNT(J9:J34)</f>
        <v>26</v>
      </c>
      <c r="K37" s="11">
        <f t="shared" si="4"/>
        <v>26</v>
      </c>
      <c r="L37" s="11">
        <f t="shared" si="4"/>
        <v>26</v>
      </c>
      <c r="M37" s="11">
        <f t="shared" si="4"/>
        <v>18</v>
      </c>
      <c r="N37" s="11">
        <f t="shared" si="4"/>
        <v>18</v>
      </c>
      <c r="O37" s="11">
        <f t="shared" si="4"/>
        <v>26</v>
      </c>
    </row>
    <row r="38" spans="2:16" x14ac:dyDescent="0.25">
      <c r="C38" s="22"/>
      <c r="D38" s="22"/>
      <c r="E38" s="1"/>
      <c r="H38" s="27" t="s">
        <v>14</v>
      </c>
      <c r="I38" s="27"/>
      <c r="J38" s="12">
        <f>J35/J37</f>
        <v>0.80769230769230771</v>
      </c>
      <c r="K38" s="13">
        <f t="shared" ref="K38:O38" si="5">K35/K37</f>
        <v>0.96153846153846156</v>
      </c>
      <c r="L38" s="13">
        <f t="shared" si="5"/>
        <v>0.96153846153846156</v>
      </c>
      <c r="M38" s="13">
        <f t="shared" si="5"/>
        <v>0</v>
      </c>
      <c r="N38" s="13">
        <f t="shared" si="5"/>
        <v>0</v>
      </c>
      <c r="O38" s="13">
        <f t="shared" si="5"/>
        <v>0</v>
      </c>
    </row>
    <row r="39" spans="2:16" x14ac:dyDescent="0.25">
      <c r="C39" s="22"/>
      <c r="D39" s="22"/>
      <c r="E39" s="1"/>
      <c r="H39" s="27" t="s">
        <v>15</v>
      </c>
      <c r="I39" s="27"/>
      <c r="J39" s="12">
        <f>J36/J37</f>
        <v>0.19230769230769232</v>
      </c>
      <c r="K39" s="12">
        <f t="shared" ref="K39:O39" si="6">K36/K37</f>
        <v>3.8461538461538464E-2</v>
      </c>
      <c r="L39" s="13">
        <f t="shared" si="6"/>
        <v>3.8461538461538464E-2</v>
      </c>
      <c r="M39" s="13">
        <f t="shared" si="6"/>
        <v>1</v>
      </c>
      <c r="N39" s="13">
        <f t="shared" si="6"/>
        <v>1</v>
      </c>
      <c r="O39" s="13">
        <f t="shared" si="6"/>
        <v>1</v>
      </c>
    </row>
    <row r="40" spans="2:16" x14ac:dyDescent="0.25">
      <c r="C40" s="22"/>
      <c r="D40" s="22"/>
      <c r="E40" s="7"/>
    </row>
    <row r="41" spans="2:16" x14ac:dyDescent="0.25">
      <c r="C41" s="1"/>
      <c r="D41" s="1"/>
      <c r="E41" s="7"/>
    </row>
    <row r="42" spans="2:16" x14ac:dyDescent="0.25">
      <c r="J42" s="28"/>
      <c r="K42" s="28"/>
      <c r="L42" s="28"/>
      <c r="M42" s="28"/>
      <c r="N42" s="28"/>
      <c r="O42" s="28"/>
      <c r="P42" s="28"/>
    </row>
    <row r="43" spans="2:16" x14ac:dyDescent="0.25">
      <c r="J43" s="29" t="s">
        <v>16</v>
      </c>
      <c r="K43" s="29"/>
      <c r="L43" s="29"/>
      <c r="M43" s="29"/>
      <c r="N43" s="29"/>
      <c r="O43" s="29"/>
      <c r="P43" s="29"/>
    </row>
  </sheetData>
  <mergeCells count="48">
    <mergeCell ref="C39:D39"/>
    <mergeCell ref="H39:I39"/>
    <mergeCell ref="C40:D40"/>
    <mergeCell ref="J42:P42"/>
    <mergeCell ref="J43:P43"/>
    <mergeCell ref="C36:D36"/>
    <mergeCell ref="H36:I36"/>
    <mergeCell ref="C37:E37"/>
    <mergeCell ref="H37:I37"/>
    <mergeCell ref="C38:D38"/>
    <mergeCell ref="H38:I38"/>
    <mergeCell ref="D31:I31"/>
    <mergeCell ref="D32:I32"/>
    <mergeCell ref="D33:I33"/>
    <mergeCell ref="D34:I34"/>
    <mergeCell ref="C35:D35"/>
    <mergeCell ref="H35:I35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2"/>
  <sheetViews>
    <sheetView tabSelected="1" topLeftCell="A16" zoomScale="80" zoomScaleNormal="80" workbookViewId="0">
      <selection activeCell="L17" sqref="L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19" t="s">
        <v>126</v>
      </c>
      <c r="E4" s="19"/>
      <c r="F4" s="19"/>
      <c r="G4" s="19"/>
      <c r="I4" t="s">
        <v>1</v>
      </c>
      <c r="J4" s="20" t="s">
        <v>127</v>
      </c>
      <c r="K4" s="20"/>
      <c r="M4" t="s">
        <v>2</v>
      </c>
      <c r="N4" s="21">
        <v>45201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128</v>
      </c>
      <c r="E6" s="20"/>
      <c r="F6" s="20"/>
      <c r="G6" s="20"/>
      <c r="I6" s="22" t="s">
        <v>20</v>
      </c>
      <c r="J6" s="22"/>
      <c r="K6" s="23" t="s">
        <v>51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6" t="s">
        <v>101</v>
      </c>
      <c r="D9" s="30" t="s">
        <v>77</v>
      </c>
      <c r="E9" s="30"/>
      <c r="F9" s="30"/>
      <c r="G9" s="30"/>
      <c r="H9" s="30"/>
      <c r="I9" s="30"/>
      <c r="J9" s="4">
        <v>70</v>
      </c>
      <c r="K9" s="4">
        <v>72</v>
      </c>
      <c r="L9" s="4">
        <v>73</v>
      </c>
      <c r="M9" s="4"/>
      <c r="N9" s="4"/>
      <c r="O9" s="9">
        <f t="shared" ref="O9:O33" si="0">SUM(J9:N9)/7</f>
        <v>30.714285714285715</v>
      </c>
    </row>
    <row r="10" spans="2:18" x14ac:dyDescent="0.25">
      <c r="B10" s="6">
        <f>B9+1</f>
        <v>2</v>
      </c>
      <c r="C10" s="6" t="s">
        <v>102</v>
      </c>
      <c r="D10" s="30" t="s">
        <v>78</v>
      </c>
      <c r="E10" s="30"/>
      <c r="F10" s="30"/>
      <c r="G10" s="30"/>
      <c r="H10" s="30"/>
      <c r="I10" s="30"/>
      <c r="J10" s="4">
        <v>82</v>
      </c>
      <c r="K10" s="4">
        <v>84</v>
      </c>
      <c r="L10" s="4">
        <v>83</v>
      </c>
      <c r="M10" s="4"/>
      <c r="N10" s="4"/>
      <c r="O10" s="9">
        <f t="shared" si="0"/>
        <v>35.571428571428569</v>
      </c>
    </row>
    <row r="11" spans="2:18" x14ac:dyDescent="0.25">
      <c r="B11" s="6">
        <f t="shared" ref="B11:B33" si="1">B10+1</f>
        <v>3</v>
      </c>
      <c r="C11" s="6" t="s">
        <v>103</v>
      </c>
      <c r="D11" s="30" t="s">
        <v>79</v>
      </c>
      <c r="E11" s="30"/>
      <c r="F11" s="30"/>
      <c r="G11" s="30"/>
      <c r="H11" s="30"/>
      <c r="I11" s="30"/>
      <c r="J11" s="4">
        <v>85</v>
      </c>
      <c r="K11" s="4">
        <v>86</v>
      </c>
      <c r="L11" s="4">
        <v>75</v>
      </c>
      <c r="M11" s="4"/>
      <c r="N11" s="4"/>
      <c r="O11" s="9">
        <f t="shared" si="0"/>
        <v>35.142857142857146</v>
      </c>
    </row>
    <row r="12" spans="2:18" x14ac:dyDescent="0.25">
      <c r="B12" s="6">
        <f t="shared" si="1"/>
        <v>4</v>
      </c>
      <c r="C12" s="6" t="s">
        <v>104</v>
      </c>
      <c r="D12" s="30" t="s">
        <v>129</v>
      </c>
      <c r="E12" s="30"/>
      <c r="F12" s="30"/>
      <c r="G12" s="30"/>
      <c r="H12" s="30"/>
      <c r="I12" s="30"/>
      <c r="J12" s="4">
        <v>75</v>
      </c>
      <c r="K12" s="4">
        <v>78</v>
      </c>
      <c r="L12" s="4">
        <v>82</v>
      </c>
      <c r="M12" s="4"/>
      <c r="N12" s="4"/>
      <c r="O12" s="9">
        <f t="shared" si="0"/>
        <v>33.571428571428569</v>
      </c>
    </row>
    <row r="13" spans="2:18" x14ac:dyDescent="0.25">
      <c r="B13" s="6">
        <f t="shared" si="1"/>
        <v>5</v>
      </c>
      <c r="C13" s="6" t="s">
        <v>105</v>
      </c>
      <c r="D13" s="30" t="s">
        <v>80</v>
      </c>
      <c r="E13" s="30"/>
      <c r="F13" s="30"/>
      <c r="G13" s="30"/>
      <c r="H13" s="30"/>
      <c r="I13" s="30"/>
      <c r="J13" s="4">
        <v>70</v>
      </c>
      <c r="K13" s="4">
        <v>72</v>
      </c>
      <c r="L13" s="4">
        <v>77</v>
      </c>
      <c r="M13" s="4"/>
      <c r="N13" s="4"/>
      <c r="O13" s="9">
        <f t="shared" si="0"/>
        <v>31.285714285714285</v>
      </c>
    </row>
    <row r="14" spans="2:18" x14ac:dyDescent="0.25">
      <c r="B14" s="6">
        <f t="shared" si="1"/>
        <v>6</v>
      </c>
      <c r="C14" s="6" t="s">
        <v>106</v>
      </c>
      <c r="D14" s="30" t="s">
        <v>81</v>
      </c>
      <c r="E14" s="30"/>
      <c r="F14" s="30"/>
      <c r="G14" s="30"/>
      <c r="H14" s="30"/>
      <c r="I14" s="30"/>
      <c r="J14" s="4">
        <v>83</v>
      </c>
      <c r="K14" s="4">
        <v>85</v>
      </c>
      <c r="L14" s="4">
        <v>78</v>
      </c>
      <c r="M14" s="4"/>
      <c r="N14" s="4"/>
      <c r="O14" s="9">
        <f t="shared" si="0"/>
        <v>35.142857142857146</v>
      </c>
    </row>
    <row r="15" spans="2:18" x14ac:dyDescent="0.25">
      <c r="B15" s="6">
        <f t="shared" si="1"/>
        <v>7</v>
      </c>
      <c r="C15" s="6" t="s">
        <v>107</v>
      </c>
      <c r="D15" s="30" t="s">
        <v>82</v>
      </c>
      <c r="E15" s="30"/>
      <c r="F15" s="30"/>
      <c r="G15" s="30"/>
      <c r="H15" s="30"/>
      <c r="I15" s="30"/>
      <c r="J15" s="4">
        <v>88</v>
      </c>
      <c r="K15" s="4">
        <v>90</v>
      </c>
      <c r="L15" s="4">
        <v>75</v>
      </c>
      <c r="M15" s="4"/>
      <c r="N15" s="4"/>
      <c r="O15" s="9">
        <f t="shared" si="0"/>
        <v>36.142857142857146</v>
      </c>
    </row>
    <row r="16" spans="2:18" x14ac:dyDescent="0.25">
      <c r="B16" s="6">
        <f t="shared" si="1"/>
        <v>8</v>
      </c>
      <c r="C16" s="6" t="s">
        <v>108</v>
      </c>
      <c r="D16" s="30" t="s">
        <v>83</v>
      </c>
      <c r="E16" s="30"/>
      <c r="F16" s="30"/>
      <c r="G16" s="30"/>
      <c r="H16" s="30"/>
      <c r="I16" s="30"/>
      <c r="J16" s="4">
        <v>0</v>
      </c>
      <c r="K16" s="4">
        <v>0</v>
      </c>
      <c r="L16" s="4">
        <v>0</v>
      </c>
      <c r="M16" s="4"/>
      <c r="N16" s="4"/>
      <c r="O16" s="9">
        <f t="shared" si="0"/>
        <v>0</v>
      </c>
    </row>
    <row r="17" spans="2:15" x14ac:dyDescent="0.25">
      <c r="B17" s="6">
        <f t="shared" si="1"/>
        <v>9</v>
      </c>
      <c r="C17" s="6" t="s">
        <v>109</v>
      </c>
      <c r="D17" s="30" t="s">
        <v>84</v>
      </c>
      <c r="E17" s="30"/>
      <c r="F17" s="30"/>
      <c r="G17" s="30"/>
      <c r="H17" s="30"/>
      <c r="I17" s="30"/>
      <c r="J17" s="4">
        <v>85</v>
      </c>
      <c r="K17" s="4">
        <v>86</v>
      </c>
      <c r="L17" s="4">
        <v>84</v>
      </c>
      <c r="M17" s="4"/>
      <c r="N17" s="4"/>
      <c r="O17" s="9">
        <f t="shared" si="0"/>
        <v>36.428571428571431</v>
      </c>
    </row>
    <row r="18" spans="2:15" x14ac:dyDescent="0.25">
      <c r="B18" s="6">
        <f t="shared" si="1"/>
        <v>10</v>
      </c>
      <c r="C18" s="6" t="s">
        <v>110</v>
      </c>
      <c r="D18" s="30" t="s">
        <v>85</v>
      </c>
      <c r="E18" s="30"/>
      <c r="F18" s="30"/>
      <c r="G18" s="30"/>
      <c r="H18" s="30"/>
      <c r="I18" s="30"/>
      <c r="J18" s="4">
        <v>88</v>
      </c>
      <c r="K18" s="4">
        <v>89</v>
      </c>
      <c r="L18" s="4">
        <v>82</v>
      </c>
      <c r="M18" s="4"/>
      <c r="N18" s="4"/>
      <c r="O18" s="9">
        <f t="shared" si="0"/>
        <v>37</v>
      </c>
    </row>
    <row r="19" spans="2:15" x14ac:dyDescent="0.25">
      <c r="B19" s="6">
        <f t="shared" si="1"/>
        <v>11</v>
      </c>
      <c r="C19" s="6" t="s">
        <v>111</v>
      </c>
      <c r="D19" s="30" t="s">
        <v>86</v>
      </c>
      <c r="E19" s="30"/>
      <c r="F19" s="30"/>
      <c r="G19" s="30"/>
      <c r="H19" s="30"/>
      <c r="I19" s="30"/>
      <c r="J19" s="4">
        <v>70</v>
      </c>
      <c r="K19" s="4">
        <v>72</v>
      </c>
      <c r="L19" s="4">
        <v>0</v>
      </c>
      <c r="M19" s="4"/>
      <c r="N19" s="4"/>
      <c r="O19" s="9">
        <f t="shared" si="0"/>
        <v>20.285714285714285</v>
      </c>
    </row>
    <row r="20" spans="2:15" x14ac:dyDescent="0.25">
      <c r="B20" s="6">
        <f t="shared" si="1"/>
        <v>12</v>
      </c>
      <c r="C20" s="6" t="s">
        <v>112</v>
      </c>
      <c r="D20" s="30" t="s">
        <v>87</v>
      </c>
      <c r="E20" s="30"/>
      <c r="F20" s="30"/>
      <c r="G20" s="30"/>
      <c r="H20" s="30"/>
      <c r="I20" s="30"/>
      <c r="J20" s="4">
        <v>86</v>
      </c>
      <c r="K20" s="4">
        <v>87</v>
      </c>
      <c r="L20" s="4">
        <v>0</v>
      </c>
      <c r="M20" s="4"/>
      <c r="N20" s="4"/>
      <c r="O20" s="9">
        <f t="shared" si="0"/>
        <v>24.714285714285715</v>
      </c>
    </row>
    <row r="21" spans="2:15" x14ac:dyDescent="0.25">
      <c r="B21" s="6">
        <f t="shared" si="1"/>
        <v>13</v>
      </c>
      <c r="C21" s="6" t="s">
        <v>113</v>
      </c>
      <c r="D21" s="30" t="s">
        <v>88</v>
      </c>
      <c r="E21" s="30"/>
      <c r="F21" s="30"/>
      <c r="G21" s="30"/>
      <c r="H21" s="30"/>
      <c r="I21" s="30"/>
      <c r="J21" s="4">
        <v>0</v>
      </c>
      <c r="K21" s="4">
        <v>0</v>
      </c>
      <c r="L21" s="4">
        <v>0</v>
      </c>
      <c r="M21" s="4"/>
      <c r="N21" s="4"/>
      <c r="O21" s="9">
        <f t="shared" si="0"/>
        <v>0</v>
      </c>
    </row>
    <row r="22" spans="2:15" x14ac:dyDescent="0.25">
      <c r="B22" s="6">
        <f t="shared" si="1"/>
        <v>14</v>
      </c>
      <c r="C22" s="6" t="s">
        <v>114</v>
      </c>
      <c r="D22" s="30" t="s">
        <v>89</v>
      </c>
      <c r="E22" s="30"/>
      <c r="F22" s="30"/>
      <c r="G22" s="30"/>
      <c r="H22" s="30"/>
      <c r="I22" s="30"/>
      <c r="J22" s="4">
        <v>0</v>
      </c>
      <c r="K22" s="4">
        <v>0</v>
      </c>
      <c r="L22" s="4">
        <v>0</v>
      </c>
      <c r="M22" s="4"/>
      <c r="N22" s="4"/>
      <c r="O22" s="9">
        <f t="shared" si="0"/>
        <v>0</v>
      </c>
    </row>
    <row r="23" spans="2:15" x14ac:dyDescent="0.25">
      <c r="B23" s="6">
        <f t="shared" si="1"/>
        <v>15</v>
      </c>
      <c r="C23" s="6" t="s">
        <v>115</v>
      </c>
      <c r="D23" s="30" t="s">
        <v>90</v>
      </c>
      <c r="E23" s="30"/>
      <c r="F23" s="30"/>
      <c r="G23" s="30"/>
      <c r="H23" s="30"/>
      <c r="I23" s="30"/>
      <c r="J23" s="4">
        <v>74</v>
      </c>
      <c r="K23" s="4">
        <v>75</v>
      </c>
      <c r="L23" s="4">
        <v>70</v>
      </c>
      <c r="M23" s="4"/>
      <c r="N23" s="4"/>
      <c r="O23" s="9">
        <f t="shared" si="0"/>
        <v>31.285714285714285</v>
      </c>
    </row>
    <row r="24" spans="2:15" x14ac:dyDescent="0.25">
      <c r="B24" s="6">
        <f t="shared" si="1"/>
        <v>16</v>
      </c>
      <c r="C24" s="6" t="s">
        <v>116</v>
      </c>
      <c r="D24" s="30" t="s">
        <v>91</v>
      </c>
      <c r="E24" s="30"/>
      <c r="F24" s="30"/>
      <c r="G24" s="30"/>
      <c r="H24" s="30"/>
      <c r="I24" s="30"/>
      <c r="J24" s="4">
        <v>87</v>
      </c>
      <c r="K24" s="4">
        <v>86</v>
      </c>
      <c r="L24" s="4">
        <v>97</v>
      </c>
      <c r="M24" s="4"/>
      <c r="N24" s="4"/>
      <c r="O24" s="9">
        <f t="shared" si="0"/>
        <v>38.571428571428569</v>
      </c>
    </row>
    <row r="25" spans="2:15" x14ac:dyDescent="0.25">
      <c r="B25" s="6">
        <f t="shared" si="1"/>
        <v>17</v>
      </c>
      <c r="C25" s="6" t="s">
        <v>117</v>
      </c>
      <c r="D25" s="30" t="s">
        <v>92</v>
      </c>
      <c r="E25" s="30"/>
      <c r="F25" s="30"/>
      <c r="G25" s="30"/>
      <c r="H25" s="30"/>
      <c r="I25" s="30"/>
      <c r="J25" s="4">
        <v>87</v>
      </c>
      <c r="K25" s="4">
        <v>87</v>
      </c>
      <c r="L25" s="4">
        <v>76</v>
      </c>
      <c r="M25" s="4"/>
      <c r="N25" s="4"/>
      <c r="O25" s="9">
        <f t="shared" si="0"/>
        <v>35.714285714285715</v>
      </c>
    </row>
    <row r="26" spans="2:15" x14ac:dyDescent="0.25">
      <c r="B26" s="6">
        <f t="shared" si="1"/>
        <v>18</v>
      </c>
      <c r="C26" s="6" t="s">
        <v>118</v>
      </c>
      <c r="D26" s="30" t="s">
        <v>93</v>
      </c>
      <c r="E26" s="30"/>
      <c r="F26" s="30"/>
      <c r="G26" s="30"/>
      <c r="H26" s="30"/>
      <c r="I26" s="30"/>
      <c r="J26" s="4">
        <v>70</v>
      </c>
      <c r="K26" s="4">
        <v>72</v>
      </c>
      <c r="L26" s="4">
        <v>95</v>
      </c>
      <c r="M26" s="4"/>
      <c r="N26" s="4"/>
      <c r="O26" s="9">
        <f t="shared" si="0"/>
        <v>33.857142857142854</v>
      </c>
    </row>
    <row r="27" spans="2:15" x14ac:dyDescent="0.25">
      <c r="B27" s="6">
        <f t="shared" si="1"/>
        <v>19</v>
      </c>
      <c r="C27" s="6" t="s">
        <v>119</v>
      </c>
      <c r="D27" s="30" t="s">
        <v>94</v>
      </c>
      <c r="E27" s="30"/>
      <c r="F27" s="30"/>
      <c r="G27" s="30"/>
      <c r="H27" s="30"/>
      <c r="I27" s="30"/>
      <c r="J27" s="4">
        <v>86</v>
      </c>
      <c r="K27" s="4">
        <v>86</v>
      </c>
      <c r="L27" s="4">
        <v>86</v>
      </c>
      <c r="M27" s="4"/>
      <c r="N27" s="4"/>
      <c r="O27" s="9">
        <f t="shared" si="0"/>
        <v>36.857142857142854</v>
      </c>
    </row>
    <row r="28" spans="2:15" x14ac:dyDescent="0.25">
      <c r="B28" s="6">
        <f t="shared" si="1"/>
        <v>20</v>
      </c>
      <c r="C28" s="6" t="s">
        <v>120</v>
      </c>
      <c r="D28" s="30" t="s">
        <v>95</v>
      </c>
      <c r="E28" s="30"/>
      <c r="F28" s="30"/>
      <c r="G28" s="30"/>
      <c r="H28" s="30"/>
      <c r="I28" s="30"/>
      <c r="J28" s="4">
        <v>80</v>
      </c>
      <c r="K28" s="4">
        <v>82</v>
      </c>
      <c r="L28" s="4">
        <v>84</v>
      </c>
      <c r="M28" s="4"/>
      <c r="N28" s="4"/>
      <c r="O28" s="9">
        <f t="shared" si="0"/>
        <v>35.142857142857146</v>
      </c>
    </row>
    <row r="29" spans="2:15" x14ac:dyDescent="0.25">
      <c r="B29" s="6">
        <f t="shared" si="1"/>
        <v>21</v>
      </c>
      <c r="C29" s="6" t="s">
        <v>121</v>
      </c>
      <c r="D29" s="30" t="s">
        <v>96</v>
      </c>
      <c r="E29" s="30"/>
      <c r="F29" s="30"/>
      <c r="G29" s="30"/>
      <c r="H29" s="30"/>
      <c r="I29" s="30"/>
      <c r="J29" s="4">
        <v>88</v>
      </c>
      <c r="K29" s="4">
        <v>89</v>
      </c>
      <c r="L29" s="4">
        <v>80</v>
      </c>
      <c r="M29" s="4"/>
      <c r="N29" s="4"/>
      <c r="O29" s="9">
        <f t="shared" si="0"/>
        <v>36.714285714285715</v>
      </c>
    </row>
    <row r="30" spans="2:15" x14ac:dyDescent="0.25">
      <c r="B30" s="6">
        <f t="shared" si="1"/>
        <v>22</v>
      </c>
      <c r="C30" s="6" t="s">
        <v>122</v>
      </c>
      <c r="D30" s="30" t="s">
        <v>97</v>
      </c>
      <c r="E30" s="30"/>
      <c r="F30" s="30"/>
      <c r="G30" s="30"/>
      <c r="H30" s="30"/>
      <c r="I30" s="30"/>
      <c r="J30" s="4">
        <v>79</v>
      </c>
      <c r="K30" s="4">
        <v>79</v>
      </c>
      <c r="L30" s="4">
        <v>95</v>
      </c>
      <c r="M30" s="4"/>
      <c r="N30" s="4"/>
      <c r="O30" s="9">
        <f t="shared" si="0"/>
        <v>36.142857142857146</v>
      </c>
    </row>
    <row r="31" spans="2:15" x14ac:dyDescent="0.25">
      <c r="B31" s="6">
        <f t="shared" si="1"/>
        <v>23</v>
      </c>
      <c r="C31" s="6" t="s">
        <v>123</v>
      </c>
      <c r="D31" s="30" t="s">
        <v>98</v>
      </c>
      <c r="E31" s="30"/>
      <c r="F31" s="30"/>
      <c r="G31" s="30"/>
      <c r="H31" s="30"/>
      <c r="I31" s="30"/>
      <c r="J31" s="4">
        <v>0</v>
      </c>
      <c r="K31" s="4">
        <v>0</v>
      </c>
      <c r="L31" s="4">
        <v>70</v>
      </c>
      <c r="M31" s="4"/>
      <c r="N31" s="4"/>
      <c r="O31" s="9">
        <f t="shared" si="0"/>
        <v>10</v>
      </c>
    </row>
    <row r="32" spans="2:15" x14ac:dyDescent="0.25">
      <c r="B32" s="6">
        <f t="shared" si="1"/>
        <v>24</v>
      </c>
      <c r="C32" s="6" t="s">
        <v>124</v>
      </c>
      <c r="D32" s="30" t="s">
        <v>99</v>
      </c>
      <c r="E32" s="30"/>
      <c r="F32" s="30"/>
      <c r="G32" s="30"/>
      <c r="H32" s="30"/>
      <c r="I32" s="30"/>
      <c r="J32" s="4">
        <v>70</v>
      </c>
      <c r="K32" s="4">
        <v>72</v>
      </c>
      <c r="L32" s="4">
        <v>70</v>
      </c>
      <c r="M32" s="4"/>
      <c r="N32" s="4"/>
      <c r="O32" s="9">
        <f t="shared" si="0"/>
        <v>30.285714285714285</v>
      </c>
    </row>
    <row r="33" spans="2:16" x14ac:dyDescent="0.25">
      <c r="B33" s="6">
        <f t="shared" si="1"/>
        <v>25</v>
      </c>
      <c r="C33" s="6" t="s">
        <v>125</v>
      </c>
      <c r="D33" s="30" t="s">
        <v>100</v>
      </c>
      <c r="E33" s="30"/>
      <c r="F33" s="30"/>
      <c r="G33" s="30"/>
      <c r="H33" s="30"/>
      <c r="I33" s="30"/>
      <c r="J33" s="4">
        <v>78</v>
      </c>
      <c r="K33" s="4">
        <v>80</v>
      </c>
      <c r="L33" s="4">
        <v>72</v>
      </c>
      <c r="M33" s="4"/>
      <c r="N33" s="4"/>
      <c r="O33" s="9">
        <f t="shared" si="0"/>
        <v>32.857142857142854</v>
      </c>
    </row>
    <row r="34" spans="2:16" x14ac:dyDescent="0.25">
      <c r="C34" s="22"/>
      <c r="D34" s="22"/>
      <c r="E34" s="1"/>
      <c r="H34" s="25" t="s">
        <v>17</v>
      </c>
      <c r="I34" s="25"/>
      <c r="J34" s="10">
        <f t="shared" ref="J34:O34" si="2">COUNTIF(J9:J33,"&gt;=70")</f>
        <v>21</v>
      </c>
      <c r="K34" s="10">
        <f t="shared" si="2"/>
        <v>21</v>
      </c>
      <c r="L34" s="10">
        <f t="shared" si="2"/>
        <v>20</v>
      </c>
      <c r="M34" s="10">
        <f t="shared" si="2"/>
        <v>0</v>
      </c>
      <c r="N34" s="10">
        <f t="shared" si="2"/>
        <v>0</v>
      </c>
      <c r="O34" s="10">
        <f t="shared" si="2"/>
        <v>0</v>
      </c>
    </row>
    <row r="35" spans="2:16" x14ac:dyDescent="0.25">
      <c r="C35" s="22"/>
      <c r="D35" s="22"/>
      <c r="E35" s="7"/>
      <c r="H35" s="26" t="s">
        <v>18</v>
      </c>
      <c r="I35" s="26"/>
      <c r="J35" s="11">
        <f t="shared" ref="J35:O35" si="3">COUNTIF(J9:J33,"&lt;70")</f>
        <v>4</v>
      </c>
      <c r="K35" s="11">
        <f t="shared" si="3"/>
        <v>4</v>
      </c>
      <c r="L35" s="11">
        <f t="shared" si="3"/>
        <v>5</v>
      </c>
      <c r="M35" s="11">
        <f t="shared" si="3"/>
        <v>0</v>
      </c>
      <c r="N35" s="11">
        <f t="shared" si="3"/>
        <v>0</v>
      </c>
      <c r="O35" s="11">
        <f t="shared" si="3"/>
        <v>25</v>
      </c>
    </row>
    <row r="36" spans="2:16" x14ac:dyDescent="0.25">
      <c r="C36" s="22"/>
      <c r="D36" s="22"/>
      <c r="E36" s="22"/>
      <c r="H36" s="26" t="s">
        <v>19</v>
      </c>
      <c r="I36" s="26"/>
      <c r="J36" s="11">
        <f t="shared" ref="J36:O36" si="4">COUNT(J9:J33)</f>
        <v>25</v>
      </c>
      <c r="K36" s="11">
        <f t="shared" si="4"/>
        <v>25</v>
      </c>
      <c r="L36" s="11">
        <f t="shared" si="4"/>
        <v>25</v>
      </c>
      <c r="M36" s="11">
        <f t="shared" si="4"/>
        <v>0</v>
      </c>
      <c r="N36" s="11">
        <f t="shared" si="4"/>
        <v>0</v>
      </c>
      <c r="O36" s="11">
        <f t="shared" si="4"/>
        <v>25</v>
      </c>
    </row>
    <row r="37" spans="2:16" x14ac:dyDescent="0.25">
      <c r="C37" s="22"/>
      <c r="D37" s="22"/>
      <c r="E37" s="1"/>
      <c r="H37" s="27" t="s">
        <v>14</v>
      </c>
      <c r="I37" s="27"/>
      <c r="J37" s="12">
        <f>J34/J36</f>
        <v>0.84</v>
      </c>
      <c r="K37" s="12">
        <f t="shared" ref="K37:O37" si="5">K34/K36</f>
        <v>0.84</v>
      </c>
      <c r="L37" s="12">
        <f t="shared" si="5"/>
        <v>0.8</v>
      </c>
      <c r="M37" s="12" t="e">
        <f t="shared" si="5"/>
        <v>#DIV/0!</v>
      </c>
      <c r="N37" s="12" t="e">
        <f t="shared" si="5"/>
        <v>#DIV/0!</v>
      </c>
      <c r="O37" s="12">
        <f t="shared" si="5"/>
        <v>0</v>
      </c>
    </row>
    <row r="38" spans="2:16" x14ac:dyDescent="0.25">
      <c r="C38" s="22"/>
      <c r="D38" s="22"/>
      <c r="E38" s="1"/>
      <c r="H38" s="27" t="s">
        <v>15</v>
      </c>
      <c r="I38" s="27"/>
      <c r="J38" s="12">
        <f>J35/J36</f>
        <v>0.16</v>
      </c>
      <c r="K38" s="12">
        <f t="shared" ref="K38:O38" si="6">K35/K36</f>
        <v>0.16</v>
      </c>
      <c r="L38" s="12">
        <f t="shared" si="6"/>
        <v>0.2</v>
      </c>
      <c r="M38" s="12" t="e">
        <f t="shared" si="6"/>
        <v>#DIV/0!</v>
      </c>
      <c r="N38" s="12" t="e">
        <f t="shared" si="6"/>
        <v>#DIV/0!</v>
      </c>
      <c r="O38" s="12">
        <f t="shared" si="6"/>
        <v>1</v>
      </c>
    </row>
    <row r="39" spans="2:16" x14ac:dyDescent="0.25">
      <c r="C39" s="22"/>
      <c r="D39" s="22"/>
      <c r="E39" s="7"/>
    </row>
    <row r="40" spans="2:16" x14ac:dyDescent="0.25">
      <c r="C40" s="1"/>
      <c r="D40" s="1"/>
      <c r="E40" s="7"/>
    </row>
    <row r="41" spans="2:16" x14ac:dyDescent="0.25">
      <c r="J41" s="28"/>
      <c r="K41" s="28"/>
      <c r="L41" s="28"/>
      <c r="M41" s="28"/>
      <c r="N41" s="28"/>
      <c r="O41" s="28"/>
      <c r="P41" s="28"/>
    </row>
    <row r="42" spans="2:16" x14ac:dyDescent="0.25">
      <c r="J42" s="29" t="s">
        <v>16</v>
      </c>
      <c r="K42" s="29"/>
      <c r="L42" s="29"/>
      <c r="M42" s="29"/>
      <c r="N42" s="29"/>
      <c r="O42" s="29"/>
      <c r="P42" s="29"/>
    </row>
  </sheetData>
  <mergeCells count="47">
    <mergeCell ref="C38:D38"/>
    <mergeCell ref="H38:I38"/>
    <mergeCell ref="C39:D39"/>
    <mergeCell ref="J41:P41"/>
    <mergeCell ref="J42:P42"/>
    <mergeCell ref="C35:D35"/>
    <mergeCell ref="H35:I35"/>
    <mergeCell ref="C36:E36"/>
    <mergeCell ref="H36:I36"/>
    <mergeCell ref="C37:D37"/>
    <mergeCell ref="H37:I37"/>
    <mergeCell ref="D31:I31"/>
    <mergeCell ref="D32:I32"/>
    <mergeCell ref="D33:I33"/>
    <mergeCell ref="C34:D34"/>
    <mergeCell ref="H34:I3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7A13-FA7A-4AC5-8D78-641F40604ED2}">
  <dimension ref="A1:P39"/>
  <sheetViews>
    <sheetView topLeftCell="A3" zoomScale="70" zoomScaleNormal="70" workbookViewId="0">
      <selection activeCell="K12" sqref="K12"/>
    </sheetView>
  </sheetViews>
  <sheetFormatPr baseColWidth="10" defaultRowHeight="15" x14ac:dyDescent="0.25"/>
  <cols>
    <col min="1" max="1" width="5.42578125" customWidth="1"/>
    <col min="5" max="5" width="2.28515625" customWidth="1"/>
    <col min="6" max="6" width="16.42578125" customWidth="1"/>
    <col min="7" max="7" width="4.140625" customWidth="1"/>
    <col min="8" max="8" width="18.42578125" customWidth="1"/>
    <col min="9" max="9" width="6" customWidth="1"/>
    <col min="10" max="10" width="5.42578125" customWidth="1"/>
    <col min="11" max="11" width="5" customWidth="1"/>
    <col min="12" max="13" width="5.28515625" customWidth="1"/>
  </cols>
  <sheetData>
    <row r="1" spans="1:16" ht="15.75" x14ac:dyDescent="0.25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"/>
    </row>
    <row r="2" spans="1:16" x14ac:dyDescent="0.25">
      <c r="B2" s="18" t="s">
        <v>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"/>
    </row>
    <row r="3" spans="1:16" x14ac:dyDescent="0.25">
      <c r="B3" t="s">
        <v>0</v>
      </c>
      <c r="C3" s="19" t="s">
        <v>130</v>
      </c>
      <c r="D3" s="19"/>
      <c r="E3" s="19"/>
      <c r="F3" s="19"/>
      <c r="H3" t="s">
        <v>1</v>
      </c>
      <c r="I3" s="20" t="s">
        <v>131</v>
      </c>
      <c r="J3" s="20"/>
      <c r="L3" t="s">
        <v>2</v>
      </c>
      <c r="M3" s="21">
        <v>45201</v>
      </c>
      <c r="N3" s="21"/>
    </row>
    <row r="4" spans="1:16" x14ac:dyDescent="0.25">
      <c r="C4" s="5"/>
      <c r="D4" s="5"/>
      <c r="E4" s="5"/>
      <c r="F4" s="5"/>
    </row>
    <row r="5" spans="1:16" x14ac:dyDescent="0.25">
      <c r="B5" t="s">
        <v>3</v>
      </c>
      <c r="C5" s="20" t="s">
        <v>128</v>
      </c>
      <c r="D5" s="20"/>
      <c r="E5" s="20"/>
      <c r="F5" s="20"/>
      <c r="H5" s="22" t="s">
        <v>20</v>
      </c>
      <c r="I5" s="22"/>
      <c r="J5" s="23" t="s">
        <v>51</v>
      </c>
      <c r="K5" s="23"/>
      <c r="L5" s="23"/>
      <c r="M5" s="23"/>
      <c r="N5" s="23"/>
      <c r="O5" s="23"/>
    </row>
    <row r="7" spans="1:16" x14ac:dyDescent="0.25">
      <c r="A7" s="3" t="s">
        <v>4</v>
      </c>
      <c r="B7" s="3" t="s">
        <v>6</v>
      </c>
      <c r="C7" s="24" t="s">
        <v>5</v>
      </c>
      <c r="D7" s="24"/>
      <c r="E7" s="24"/>
      <c r="F7" s="24"/>
      <c r="G7" s="24"/>
      <c r="H7" s="24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6" x14ac:dyDescent="0.25">
      <c r="A8" s="6">
        <v>1</v>
      </c>
      <c r="B8" s="6" t="s">
        <v>154</v>
      </c>
      <c r="C8" s="16" t="s">
        <v>132</v>
      </c>
      <c r="D8" s="16"/>
      <c r="E8" s="16"/>
      <c r="F8" s="16"/>
      <c r="G8" s="16"/>
      <c r="H8" s="16"/>
      <c r="I8" s="4">
        <v>80</v>
      </c>
      <c r="J8" s="4">
        <v>81</v>
      </c>
      <c r="K8" s="4">
        <v>70</v>
      </c>
      <c r="L8" s="4"/>
      <c r="M8" s="4"/>
      <c r="N8" s="9">
        <f t="shared" ref="N8:N30" si="0">SUM(I8:M8)/7</f>
        <v>33</v>
      </c>
    </row>
    <row r="9" spans="1:16" x14ac:dyDescent="0.25">
      <c r="A9" s="6">
        <f>A8+1</f>
        <v>2</v>
      </c>
      <c r="B9" s="6" t="s">
        <v>155</v>
      </c>
      <c r="C9" s="16" t="s">
        <v>133</v>
      </c>
      <c r="D9" s="16"/>
      <c r="E9" s="16"/>
      <c r="F9" s="16"/>
      <c r="G9" s="16"/>
      <c r="H9" s="16"/>
      <c r="I9" s="4">
        <v>70</v>
      </c>
      <c r="J9" s="4">
        <v>72</v>
      </c>
      <c r="K9" s="4">
        <v>86</v>
      </c>
      <c r="L9" s="4"/>
      <c r="M9" s="4"/>
      <c r="N9" s="9">
        <f t="shared" si="0"/>
        <v>32.571428571428569</v>
      </c>
    </row>
    <row r="10" spans="1:16" x14ac:dyDescent="0.25">
      <c r="A10" s="6">
        <f t="shared" ref="A10:A30" si="1">A9+1</f>
        <v>3</v>
      </c>
      <c r="B10" s="6" t="s">
        <v>156</v>
      </c>
      <c r="C10" s="16" t="s">
        <v>134</v>
      </c>
      <c r="D10" s="16"/>
      <c r="E10" s="16"/>
      <c r="F10" s="16"/>
      <c r="G10" s="16"/>
      <c r="H10" s="16"/>
      <c r="I10" s="4">
        <v>82</v>
      </c>
      <c r="J10" s="4">
        <v>83</v>
      </c>
      <c r="K10" s="4">
        <v>0</v>
      </c>
      <c r="L10" s="4"/>
      <c r="M10" s="4"/>
      <c r="N10" s="9">
        <f t="shared" si="0"/>
        <v>23.571428571428573</v>
      </c>
    </row>
    <row r="11" spans="1:16" x14ac:dyDescent="0.25">
      <c r="A11" s="6">
        <f t="shared" si="1"/>
        <v>4</v>
      </c>
      <c r="B11" s="6" t="s">
        <v>157</v>
      </c>
      <c r="C11" s="16" t="s">
        <v>135</v>
      </c>
      <c r="D11" s="16"/>
      <c r="E11" s="16"/>
      <c r="F11" s="16"/>
      <c r="G11" s="16"/>
      <c r="H11" s="16"/>
      <c r="I11" s="4">
        <v>83</v>
      </c>
      <c r="J11" s="4">
        <v>85</v>
      </c>
      <c r="K11" s="4">
        <v>75</v>
      </c>
      <c r="L11" s="4"/>
      <c r="M11" s="4"/>
      <c r="N11" s="9">
        <f t="shared" si="0"/>
        <v>34.714285714285715</v>
      </c>
    </row>
    <row r="12" spans="1:16" x14ac:dyDescent="0.25">
      <c r="A12" s="6">
        <f t="shared" si="1"/>
        <v>5</v>
      </c>
      <c r="B12" s="6" t="s">
        <v>158</v>
      </c>
      <c r="C12" s="16" t="s">
        <v>136</v>
      </c>
      <c r="D12" s="16"/>
      <c r="E12" s="16"/>
      <c r="F12" s="16"/>
      <c r="G12" s="16"/>
      <c r="H12" s="16"/>
      <c r="I12" s="4">
        <v>70</v>
      </c>
      <c r="J12" s="4">
        <v>72</v>
      </c>
      <c r="K12" s="4">
        <v>83</v>
      </c>
      <c r="L12" s="4"/>
      <c r="M12" s="4"/>
      <c r="N12" s="9">
        <f t="shared" si="0"/>
        <v>32.142857142857146</v>
      </c>
    </row>
    <row r="13" spans="1:16" x14ac:dyDescent="0.25">
      <c r="A13" s="6">
        <f t="shared" si="1"/>
        <v>6</v>
      </c>
      <c r="B13" s="6" t="s">
        <v>159</v>
      </c>
      <c r="C13" s="16" t="s">
        <v>137</v>
      </c>
      <c r="D13" s="16"/>
      <c r="E13" s="16"/>
      <c r="F13" s="16"/>
      <c r="G13" s="16"/>
      <c r="H13" s="16"/>
      <c r="I13" s="4">
        <v>0</v>
      </c>
      <c r="J13" s="4">
        <v>0</v>
      </c>
      <c r="K13" s="4">
        <v>0</v>
      </c>
      <c r="L13" s="4"/>
      <c r="M13" s="4"/>
      <c r="N13" s="9">
        <f t="shared" si="0"/>
        <v>0</v>
      </c>
    </row>
    <row r="14" spans="1:16" x14ac:dyDescent="0.25">
      <c r="A14" s="6">
        <f t="shared" si="1"/>
        <v>7</v>
      </c>
      <c r="B14" s="6" t="s">
        <v>160</v>
      </c>
      <c r="C14" s="16" t="s">
        <v>138</v>
      </c>
      <c r="D14" s="16"/>
      <c r="E14" s="16"/>
      <c r="F14" s="16"/>
      <c r="G14" s="16"/>
      <c r="H14" s="16"/>
      <c r="I14" s="4">
        <v>80</v>
      </c>
      <c r="J14" s="4">
        <v>78</v>
      </c>
      <c r="K14" s="4">
        <v>79</v>
      </c>
      <c r="L14" s="4"/>
      <c r="M14" s="4"/>
      <c r="N14" s="9">
        <f t="shared" si="0"/>
        <v>33.857142857142854</v>
      </c>
    </row>
    <row r="15" spans="1:16" x14ac:dyDescent="0.25">
      <c r="A15" s="6">
        <f t="shared" si="1"/>
        <v>8</v>
      </c>
      <c r="B15" s="6" t="s">
        <v>161</v>
      </c>
      <c r="C15" s="16" t="s">
        <v>139</v>
      </c>
      <c r="D15" s="16"/>
      <c r="E15" s="16"/>
      <c r="F15" s="16"/>
      <c r="G15" s="16"/>
      <c r="H15" s="16"/>
      <c r="I15" s="4">
        <v>84</v>
      </c>
      <c r="J15" s="4">
        <v>85</v>
      </c>
      <c r="K15" s="4">
        <v>0</v>
      </c>
      <c r="L15" s="4"/>
      <c r="M15" s="4"/>
      <c r="N15" s="9">
        <f t="shared" si="0"/>
        <v>24.142857142857142</v>
      </c>
    </row>
    <row r="16" spans="1:16" x14ac:dyDescent="0.25">
      <c r="A16" s="6">
        <f t="shared" si="1"/>
        <v>9</v>
      </c>
      <c r="B16" s="6" t="s">
        <v>162</v>
      </c>
      <c r="C16" s="16" t="s">
        <v>140</v>
      </c>
      <c r="D16" s="16"/>
      <c r="E16" s="16"/>
      <c r="F16" s="16"/>
      <c r="G16" s="16"/>
      <c r="H16" s="16"/>
      <c r="I16" s="4">
        <v>82</v>
      </c>
      <c r="J16" s="4">
        <v>83</v>
      </c>
      <c r="K16" s="4">
        <v>88</v>
      </c>
      <c r="L16" s="4"/>
      <c r="M16" s="4"/>
      <c r="N16" s="9">
        <f t="shared" si="0"/>
        <v>36.142857142857146</v>
      </c>
    </row>
    <row r="17" spans="1:14" x14ac:dyDescent="0.25">
      <c r="A17" s="6">
        <f t="shared" si="1"/>
        <v>10</v>
      </c>
      <c r="B17" s="6" t="s">
        <v>163</v>
      </c>
      <c r="C17" s="16" t="s">
        <v>141</v>
      </c>
      <c r="D17" s="16"/>
      <c r="E17" s="16"/>
      <c r="F17" s="16"/>
      <c r="G17" s="16"/>
      <c r="H17" s="16"/>
      <c r="I17" s="4">
        <v>86</v>
      </c>
      <c r="J17" s="4">
        <v>86</v>
      </c>
      <c r="K17" s="4">
        <v>76</v>
      </c>
      <c r="L17" s="4"/>
      <c r="M17" s="4"/>
      <c r="N17" s="9">
        <f t="shared" si="0"/>
        <v>35.428571428571431</v>
      </c>
    </row>
    <row r="18" spans="1:14" x14ac:dyDescent="0.25">
      <c r="A18" s="6">
        <f t="shared" si="1"/>
        <v>11</v>
      </c>
      <c r="B18" s="6" t="s">
        <v>164</v>
      </c>
      <c r="C18" s="16" t="s">
        <v>142</v>
      </c>
      <c r="D18" s="16"/>
      <c r="E18" s="16"/>
      <c r="F18" s="16"/>
      <c r="G18" s="16"/>
      <c r="H18" s="16"/>
      <c r="I18" s="4">
        <v>80</v>
      </c>
      <c r="J18" s="4">
        <v>82</v>
      </c>
      <c r="K18" s="4">
        <v>88</v>
      </c>
      <c r="L18" s="4"/>
      <c r="M18" s="4"/>
      <c r="N18" s="9">
        <f t="shared" si="0"/>
        <v>35.714285714285715</v>
      </c>
    </row>
    <row r="19" spans="1:14" x14ac:dyDescent="0.25">
      <c r="A19" s="6">
        <f t="shared" si="1"/>
        <v>12</v>
      </c>
      <c r="B19" s="6" t="s">
        <v>165</v>
      </c>
      <c r="C19" s="16" t="s">
        <v>143</v>
      </c>
      <c r="D19" s="16"/>
      <c r="E19" s="16"/>
      <c r="F19" s="16"/>
      <c r="G19" s="16"/>
      <c r="H19" s="16"/>
      <c r="I19" s="4">
        <v>72</v>
      </c>
      <c r="J19" s="4">
        <v>74</v>
      </c>
      <c r="K19" s="4">
        <v>81</v>
      </c>
      <c r="L19" s="4"/>
      <c r="M19" s="4"/>
      <c r="N19" s="9">
        <f t="shared" si="0"/>
        <v>32.428571428571431</v>
      </c>
    </row>
    <row r="20" spans="1:14" x14ac:dyDescent="0.25">
      <c r="A20" s="6">
        <f t="shared" si="1"/>
        <v>13</v>
      </c>
      <c r="B20" s="6" t="s">
        <v>166</v>
      </c>
      <c r="C20" s="16" t="s">
        <v>144</v>
      </c>
      <c r="D20" s="16"/>
      <c r="E20" s="16"/>
      <c r="F20" s="16"/>
      <c r="G20" s="16"/>
      <c r="H20" s="16"/>
      <c r="I20" s="4">
        <v>72</v>
      </c>
      <c r="J20" s="4">
        <v>74</v>
      </c>
      <c r="K20" s="4">
        <v>70</v>
      </c>
      <c r="L20" s="4"/>
      <c r="M20" s="4"/>
      <c r="N20" s="9">
        <f t="shared" si="0"/>
        <v>30.857142857142858</v>
      </c>
    </row>
    <row r="21" spans="1:14" x14ac:dyDescent="0.25">
      <c r="A21" s="6">
        <f t="shared" si="1"/>
        <v>14</v>
      </c>
      <c r="B21" s="6" t="s">
        <v>167</v>
      </c>
      <c r="C21" s="16" t="s">
        <v>145</v>
      </c>
      <c r="D21" s="16"/>
      <c r="E21" s="16"/>
      <c r="F21" s="16"/>
      <c r="G21" s="16"/>
      <c r="H21" s="16"/>
      <c r="I21" s="4">
        <v>70</v>
      </c>
      <c r="J21" s="4">
        <v>72</v>
      </c>
      <c r="K21" s="4">
        <v>78</v>
      </c>
      <c r="L21" s="4"/>
      <c r="M21" s="4"/>
      <c r="N21" s="9">
        <f t="shared" si="0"/>
        <v>31.428571428571427</v>
      </c>
    </row>
    <row r="22" spans="1:14" x14ac:dyDescent="0.25">
      <c r="A22" s="6">
        <f t="shared" si="1"/>
        <v>15</v>
      </c>
      <c r="B22" s="6" t="s">
        <v>168</v>
      </c>
      <c r="C22" s="16" t="s">
        <v>177</v>
      </c>
      <c r="D22" s="16"/>
      <c r="E22" s="16"/>
      <c r="F22" s="16"/>
      <c r="G22" s="16"/>
      <c r="H22" s="16"/>
      <c r="I22" s="4">
        <v>80</v>
      </c>
      <c r="J22" s="4">
        <v>82</v>
      </c>
      <c r="K22" s="4">
        <v>87</v>
      </c>
      <c r="L22" s="4"/>
      <c r="M22" s="4"/>
      <c r="N22" s="9">
        <f t="shared" si="0"/>
        <v>35.571428571428569</v>
      </c>
    </row>
    <row r="23" spans="1:14" x14ac:dyDescent="0.25">
      <c r="A23" s="6">
        <f t="shared" si="1"/>
        <v>16</v>
      </c>
      <c r="B23" s="6" t="s">
        <v>169</v>
      </c>
      <c r="C23" s="16" t="s">
        <v>146</v>
      </c>
      <c r="D23" s="16"/>
      <c r="E23" s="16"/>
      <c r="F23" s="16"/>
      <c r="G23" s="16"/>
      <c r="H23" s="16"/>
      <c r="I23" s="4">
        <v>70</v>
      </c>
      <c r="J23" s="4">
        <v>72</v>
      </c>
      <c r="K23" s="4">
        <v>85</v>
      </c>
      <c r="L23" s="4"/>
      <c r="M23" s="4"/>
      <c r="N23" s="9">
        <f t="shared" si="0"/>
        <v>32.428571428571431</v>
      </c>
    </row>
    <row r="24" spans="1:14" x14ac:dyDescent="0.25">
      <c r="A24" s="6">
        <f t="shared" si="1"/>
        <v>17</v>
      </c>
      <c r="B24" s="6" t="s">
        <v>170</v>
      </c>
      <c r="C24" s="16" t="s">
        <v>147</v>
      </c>
      <c r="D24" s="16"/>
      <c r="E24" s="16"/>
      <c r="F24" s="16"/>
      <c r="G24" s="16"/>
      <c r="H24" s="16"/>
      <c r="I24" s="4">
        <v>78</v>
      </c>
      <c r="J24" s="4">
        <v>79</v>
      </c>
      <c r="K24" s="4">
        <v>78</v>
      </c>
      <c r="L24" s="4"/>
      <c r="M24" s="4"/>
      <c r="N24" s="9">
        <f t="shared" si="0"/>
        <v>33.571428571428569</v>
      </c>
    </row>
    <row r="25" spans="1:14" x14ac:dyDescent="0.25">
      <c r="A25" s="6">
        <f t="shared" si="1"/>
        <v>18</v>
      </c>
      <c r="B25" s="6" t="s">
        <v>171</v>
      </c>
      <c r="C25" s="16" t="s">
        <v>148</v>
      </c>
      <c r="D25" s="16"/>
      <c r="E25" s="16"/>
      <c r="F25" s="16"/>
      <c r="G25" s="16"/>
      <c r="H25" s="16"/>
      <c r="I25" s="4">
        <v>0</v>
      </c>
      <c r="J25" s="4">
        <v>0</v>
      </c>
      <c r="K25" s="4">
        <v>0</v>
      </c>
      <c r="L25" s="4"/>
      <c r="M25" s="4"/>
      <c r="N25" s="9">
        <f t="shared" si="0"/>
        <v>0</v>
      </c>
    </row>
    <row r="26" spans="1:14" x14ac:dyDescent="0.25">
      <c r="A26" s="6">
        <f t="shared" si="1"/>
        <v>19</v>
      </c>
      <c r="B26" s="6" t="s">
        <v>172</v>
      </c>
      <c r="C26" s="16" t="s">
        <v>149</v>
      </c>
      <c r="D26" s="16"/>
      <c r="E26" s="16"/>
      <c r="F26" s="16"/>
      <c r="G26" s="16"/>
      <c r="H26" s="16"/>
      <c r="I26" s="4">
        <v>72</v>
      </c>
      <c r="J26" s="4">
        <v>74</v>
      </c>
      <c r="K26" s="4">
        <v>0</v>
      </c>
      <c r="L26" s="4"/>
      <c r="M26" s="4"/>
      <c r="N26" s="9">
        <f t="shared" si="0"/>
        <v>20.857142857142858</v>
      </c>
    </row>
    <row r="27" spans="1:14" x14ac:dyDescent="0.25">
      <c r="A27" s="6">
        <f t="shared" si="1"/>
        <v>20</v>
      </c>
      <c r="B27" s="6" t="s">
        <v>173</v>
      </c>
      <c r="C27" s="16" t="s">
        <v>150</v>
      </c>
      <c r="D27" s="16"/>
      <c r="E27" s="16"/>
      <c r="F27" s="16"/>
      <c r="G27" s="16"/>
      <c r="H27" s="16"/>
      <c r="I27" s="4">
        <v>89</v>
      </c>
      <c r="J27" s="4">
        <v>84</v>
      </c>
      <c r="K27" s="4">
        <v>82</v>
      </c>
      <c r="L27" s="4"/>
      <c r="M27" s="4"/>
      <c r="N27" s="9">
        <f t="shared" si="0"/>
        <v>36.428571428571431</v>
      </c>
    </row>
    <row r="28" spans="1:14" x14ac:dyDescent="0.25">
      <c r="A28" s="6">
        <f t="shared" si="1"/>
        <v>21</v>
      </c>
      <c r="B28" s="6" t="s">
        <v>174</v>
      </c>
      <c r="C28" s="16" t="s">
        <v>151</v>
      </c>
      <c r="D28" s="16"/>
      <c r="E28" s="16"/>
      <c r="F28" s="16"/>
      <c r="G28" s="16"/>
      <c r="H28" s="16"/>
      <c r="I28" s="4">
        <v>82</v>
      </c>
      <c r="J28" s="4">
        <v>83</v>
      </c>
      <c r="K28" s="4">
        <v>85</v>
      </c>
      <c r="L28" s="4"/>
      <c r="M28" s="4"/>
      <c r="N28" s="9">
        <f t="shared" si="0"/>
        <v>35.714285714285715</v>
      </c>
    </row>
    <row r="29" spans="1:14" x14ac:dyDescent="0.25">
      <c r="A29" s="6">
        <f t="shared" si="1"/>
        <v>22</v>
      </c>
      <c r="B29" s="6" t="s">
        <v>175</v>
      </c>
      <c r="C29" s="16" t="s">
        <v>152</v>
      </c>
      <c r="D29" s="16"/>
      <c r="E29" s="16"/>
      <c r="F29" s="16"/>
      <c r="G29" s="16"/>
      <c r="H29" s="16"/>
      <c r="I29" s="4">
        <v>70</v>
      </c>
      <c r="J29" s="4">
        <v>72</v>
      </c>
      <c r="K29" s="4">
        <v>73</v>
      </c>
      <c r="L29" s="4"/>
      <c r="M29" s="4"/>
      <c r="N29" s="9">
        <f t="shared" si="0"/>
        <v>30.714285714285715</v>
      </c>
    </row>
    <row r="30" spans="1:14" x14ac:dyDescent="0.25">
      <c r="A30" s="6">
        <f t="shared" si="1"/>
        <v>23</v>
      </c>
      <c r="B30" s="6" t="s">
        <v>176</v>
      </c>
      <c r="C30" s="16" t="s">
        <v>153</v>
      </c>
      <c r="D30" s="16"/>
      <c r="E30" s="16"/>
      <c r="F30" s="16"/>
      <c r="G30" s="16"/>
      <c r="H30" s="16"/>
      <c r="I30" s="4">
        <v>80</v>
      </c>
      <c r="J30" s="4">
        <v>82</v>
      </c>
      <c r="K30" s="4">
        <v>74</v>
      </c>
      <c r="L30" s="4"/>
      <c r="M30" s="4"/>
      <c r="N30" s="9">
        <f t="shared" si="0"/>
        <v>33.714285714285715</v>
      </c>
    </row>
    <row r="31" spans="1:14" x14ac:dyDescent="0.25">
      <c r="B31" s="22"/>
      <c r="C31" s="22"/>
      <c r="D31" s="1"/>
      <c r="G31" s="31" t="s">
        <v>17</v>
      </c>
      <c r="H31" s="32"/>
      <c r="I31" s="10">
        <f t="shared" ref="I31:N31" si="2">COUNTIF(I8:I30,"&gt;=70")</f>
        <v>21</v>
      </c>
      <c r="J31" s="10">
        <f t="shared" si="2"/>
        <v>21</v>
      </c>
      <c r="K31" s="10">
        <f t="shared" si="2"/>
        <v>18</v>
      </c>
      <c r="L31" s="10">
        <f t="shared" si="2"/>
        <v>0</v>
      </c>
      <c r="M31" s="10">
        <f t="shared" si="2"/>
        <v>0</v>
      </c>
      <c r="N31" s="14">
        <f t="shared" si="2"/>
        <v>0</v>
      </c>
    </row>
    <row r="32" spans="1:14" x14ac:dyDescent="0.25">
      <c r="B32" s="22"/>
      <c r="C32" s="22"/>
      <c r="D32" s="7"/>
      <c r="G32" s="31" t="s">
        <v>18</v>
      </c>
      <c r="H32" s="32"/>
      <c r="I32" s="11">
        <f t="shared" ref="I32:N32" si="3">COUNTIF(I8:I30,"&lt;70")</f>
        <v>2</v>
      </c>
      <c r="J32" s="11">
        <f t="shared" si="3"/>
        <v>2</v>
      </c>
      <c r="K32" s="11">
        <f t="shared" si="3"/>
        <v>5</v>
      </c>
      <c r="L32" s="11">
        <f t="shared" si="3"/>
        <v>0</v>
      </c>
      <c r="M32" s="11">
        <f t="shared" si="3"/>
        <v>0</v>
      </c>
      <c r="N32" s="11">
        <f t="shared" si="3"/>
        <v>23</v>
      </c>
    </row>
    <row r="33" spans="2:15" x14ac:dyDescent="0.25">
      <c r="B33" s="22"/>
      <c r="C33" s="22"/>
      <c r="D33" s="22"/>
      <c r="G33" s="26" t="s">
        <v>19</v>
      </c>
      <c r="H33" s="26"/>
      <c r="I33" s="11">
        <f t="shared" ref="I33:N33" si="4">COUNT(I8:I30)</f>
        <v>23</v>
      </c>
      <c r="J33" s="11">
        <f t="shared" si="4"/>
        <v>23</v>
      </c>
      <c r="K33" s="11">
        <f t="shared" si="4"/>
        <v>23</v>
      </c>
      <c r="L33" s="11">
        <f t="shared" si="4"/>
        <v>0</v>
      </c>
      <c r="M33" s="11">
        <f t="shared" si="4"/>
        <v>0</v>
      </c>
      <c r="N33" s="11">
        <f t="shared" si="4"/>
        <v>23</v>
      </c>
    </row>
    <row r="34" spans="2:15" x14ac:dyDescent="0.25">
      <c r="B34" s="22"/>
      <c r="C34" s="22"/>
      <c r="D34" s="1"/>
      <c r="G34" s="27" t="s">
        <v>14</v>
      </c>
      <c r="H34" s="27"/>
      <c r="I34" s="15">
        <f>(I31/I33)</f>
        <v>0.91304347826086951</v>
      </c>
      <c r="J34" s="13">
        <f>J31/J33</f>
        <v>0.91304347826086951</v>
      </c>
      <c r="K34" s="13">
        <f t="shared" ref="K34:N34" si="5">K31/K33</f>
        <v>0.78260869565217395</v>
      </c>
      <c r="L34" s="13" t="e">
        <f t="shared" si="5"/>
        <v>#DIV/0!</v>
      </c>
      <c r="M34" s="13" t="e">
        <f t="shared" si="5"/>
        <v>#DIV/0!</v>
      </c>
      <c r="N34" s="13">
        <f t="shared" si="5"/>
        <v>0</v>
      </c>
    </row>
    <row r="35" spans="2:15" x14ac:dyDescent="0.25">
      <c r="B35" s="22"/>
      <c r="C35" s="22"/>
      <c r="D35" s="1"/>
      <c r="G35" s="27" t="s">
        <v>15</v>
      </c>
      <c r="H35" s="27"/>
      <c r="I35" s="15">
        <f>(I32/I33)</f>
        <v>8.6956521739130432E-2</v>
      </c>
      <c r="J35" s="12">
        <f>J32/J33</f>
        <v>8.6956521739130432E-2</v>
      </c>
      <c r="K35" s="13">
        <f>K32/K33</f>
        <v>0.21739130434782608</v>
      </c>
      <c r="L35" s="13" t="e">
        <f t="shared" ref="L35:N35" si="6">L32/L33</f>
        <v>#DIV/0!</v>
      </c>
      <c r="M35" s="13" t="e">
        <f t="shared" si="6"/>
        <v>#DIV/0!</v>
      </c>
      <c r="N35" s="13">
        <f t="shared" si="6"/>
        <v>1</v>
      </c>
    </row>
    <row r="36" spans="2:15" x14ac:dyDescent="0.25">
      <c r="B36" s="22"/>
      <c r="C36" s="22"/>
      <c r="D36" s="7"/>
    </row>
    <row r="37" spans="2:15" x14ac:dyDescent="0.25">
      <c r="B37" s="1"/>
      <c r="C37" s="1"/>
      <c r="D37" s="7"/>
    </row>
    <row r="38" spans="2:15" x14ac:dyDescent="0.25">
      <c r="I38" s="28"/>
      <c r="J38" s="28"/>
      <c r="K38" s="28"/>
      <c r="L38" s="28"/>
      <c r="M38" s="28"/>
      <c r="N38" s="28"/>
      <c r="O38" s="28"/>
    </row>
    <row r="39" spans="2:15" x14ac:dyDescent="0.25">
      <c r="I39" s="29" t="s">
        <v>16</v>
      </c>
      <c r="J39" s="29"/>
      <c r="K39" s="29"/>
      <c r="L39" s="29"/>
      <c r="M39" s="29"/>
      <c r="N39" s="29"/>
      <c r="O39" s="29"/>
    </row>
  </sheetData>
  <mergeCells count="45">
    <mergeCell ref="B36:C36"/>
    <mergeCell ref="I38:O38"/>
    <mergeCell ref="I39:O39"/>
    <mergeCell ref="B33:D33"/>
    <mergeCell ref="G33:H33"/>
    <mergeCell ref="B34:C34"/>
    <mergeCell ref="G34:H34"/>
    <mergeCell ref="B35:C35"/>
    <mergeCell ref="G35:H35"/>
    <mergeCell ref="C30:H30"/>
    <mergeCell ref="B31:C31"/>
    <mergeCell ref="G31:H31"/>
    <mergeCell ref="B32:C32"/>
    <mergeCell ref="G32:H32"/>
    <mergeCell ref="C25:H25"/>
    <mergeCell ref="C26:H26"/>
    <mergeCell ref="C27:H27"/>
    <mergeCell ref="C28:H28"/>
    <mergeCell ref="C29:H29"/>
    <mergeCell ref="C24:H24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DESARROLLO SUSTENTABLE </vt:lpstr>
      <vt:lpstr>QUIMICA 1 B </vt:lpstr>
      <vt:lpstr>QUIMICA 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2023-12-02T02:18:13Z</dcterms:modified>
</cp:coreProperties>
</file>