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4ED75DE2-64DC-4CFE-ACD7-87A59636E1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6" i="25" l="1"/>
  <c r="J16" i="25" s="1"/>
  <c r="H16" i="25"/>
  <c r="I15" i="25"/>
  <c r="J15" i="25" s="1"/>
  <c r="H15" i="25"/>
  <c r="I17" i="25"/>
  <c r="J17" i="25" s="1"/>
  <c r="H17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<sst xmlns="http://schemas.openxmlformats.org/spreadsheetml/2006/main" count="179" uniqueCount="47">
  <si>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</si>
  <si>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</si>
  <si>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</si>
  <si>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</si>
  <si>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</si>
  <si>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</si>
  <si>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</si>
  <si>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</si>
  <si>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</si>
  <si>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</si>
  <si>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</si>
  <si>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</si>
  <si>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</si>
  <si>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</si>
  <si>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</si>
  <si>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</si>
  <si>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</si>
  <si>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</si>
  <si>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</si>
  <si>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</si>
  <si>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</si>
  <si>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</si>
  <si>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</si>
  <si>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</si>
  <si>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</si>
  <si>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</si>
  <si>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</si>
  <si>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</si>
  <si>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</si>
  <si>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</si>
  <si>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</si>
  <si>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</si>
  <si>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</si>
  <si>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T</t>
  </si>
  <si>
    <t xml:space="preserve">AMBIENTAL </t>
  </si>
  <si>
    <t>SEP 23- ENE 24</t>
  </si>
  <si>
    <t xml:space="preserve">M.E JOSE DEL CARMEN LARA MARQUEZ </t>
  </si>
  <si>
    <t xml:space="preserve">DESARROLLO SUSTENTABLE </t>
  </si>
  <si>
    <t>306B</t>
  </si>
  <si>
    <t>IAMB</t>
  </si>
  <si>
    <t>QUIMICA</t>
  </si>
  <si>
    <t>101B</t>
  </si>
  <si>
    <t>101C</t>
  </si>
  <si>
    <t xml:space="preserve">EN AMBIENTAL </t>
  </si>
  <si>
    <t xml:space="preserve">M.C JESSICA ALEJANDRA REYES LARIOS </t>
  </si>
  <si>
    <t>M.C JESSICA ALEJANDRA REYES LARIOS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</si>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</sst>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71" zoomScaleNormal="71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3</v>
      </c>
      <c r="C8" s="30"/>
      <c r="D8" s="14" t="s">
        <v>4</v>
      </c>
      <c r="E8" s="5">
        <v>3</v>
      </c>
      <c r="G8" s="4" t="s">
        <v>5</v>
      </c>
      <c r="H8" s="5">
        <v>2</v>
      </c>
      <c r="I8" s="36" t="s">
        <v>6</v>
      </c>
      <c r="J8" s="36"/>
      <c r="K8" s="36"/>
      <c r="L8" s="30" t="s">
        <v>35</v>
      </c>
      <c r="M8" s="30"/>
      <c r="N8" s="30"/>
    </row>
    <row r="10" spans="1:17" x14ac:dyDescent="0.2">
      <c r="A10" s="4" t="s">
        <v>7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37</v>
      </c>
      <c r="B14" s="9">
        <v>3</v>
      </c>
      <c r="C14" s="9" t="s">
        <v>38</v>
      </c>
      <c r="D14" s="9" t="s">
        <v>39</v>
      </c>
      <c r="E14" s="9">
        <v>26</v>
      </c>
      <c r="F14" s="9">
        <v>25</v>
      </c>
      <c r="G14" s="9">
        <v>0</v>
      </c>
      <c r="H14" s="10">
        <v>0.96</v>
      </c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0.73</v>
      </c>
      <c r="P14" s="11">
        <v>32</v>
      </c>
    </row>
    <row r="15" spans="1:17" s="11" customFormat="1" x14ac:dyDescent="0.2">
      <c r="A15" s="8" t="s">
        <v>40</v>
      </c>
      <c r="B15" s="9">
        <v>3</v>
      </c>
      <c r="C15" s="9" t="s">
        <v>41</v>
      </c>
      <c r="D15" s="9" t="s">
        <v>46</v>
      </c>
      <c r="E15" s="9">
        <v>25</v>
      </c>
      <c r="F15" s="9">
        <v>20</v>
      </c>
      <c r="G15" s="9"/>
      <c r="H15" s="10">
        <v>0.8</v>
      </c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0.84</v>
      </c>
    </row>
    <row r="16" spans="1:17" s="11" customFormat="1" x14ac:dyDescent="0.2">
      <c r="A16" s="8" t="s">
        <v>40</v>
      </c>
      <c r="B16" s="9">
        <v>3</v>
      </c>
      <c r="C16" s="9" t="s">
        <v>42</v>
      </c>
      <c r="D16" s="9" t="s">
        <v>46</v>
      </c>
      <c r="E16" s="9">
        <v>23</v>
      </c>
      <c r="F16" s="9">
        <v>18</v>
      </c>
      <c r="G16" s="9"/>
      <c r="H16" s="10">
        <v>0.78</v>
      </c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62</v>
      </c>
      <c r="N16" s="15">
        <v>0.78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63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69</v>
      </c>
      <c r="N28" s="19">
        <f>AVERAGE(N14:N27)</f>
        <v>0.78333333333333321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30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306B</v>
      </c>
      <c r="D14" s="9" t="str">
        <f>'1'!D14</f>
        <v>IAMB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QUIMICA</v>
      </c>
      <c r="B15" s="9"/>
      <c r="C15" s="9" t="str">
        <f>'1'!C15</f>
        <v>101B</v>
      </c>
      <c r="D15" s="9" t="str">
        <f>'1'!D15</f>
        <v>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101C</v>
      </c>
      <c r="D16" s="9" t="str">
        <f>'1'!D16</f>
        <v>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14" zoomScale="71" zoomScaleNormal="71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6" t="s">
        <v>6</v>
      </c>
      <c r="J8" s="36"/>
      <c r="K8" s="36"/>
      <c r="L8" s="30" t="str">
        <f>'1'!L8</f>
        <v>SEP 23- ENE 24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DESARROLLO SUSTENTABLE </v>
      </c>
      <c r="B14" s="9" t="s">
        <v>33</v>
      </c>
      <c r="C14" s="9" t="str">
        <f>'1'!C14</f>
        <v>306B</v>
      </c>
      <c r="D14" s="9" t="str">
        <f>'1'!D14</f>
        <v>IAMB</v>
      </c>
      <c r="E14" s="9">
        <f>'1'!E14</f>
        <v>26</v>
      </c>
      <c r="F14" s="9">
        <v>18</v>
      </c>
      <c r="G14" s="9">
        <v>1</v>
      </c>
      <c r="H14" s="10">
        <f>(F14+G14)/E14</f>
        <v>0.73076923076923073</v>
      </c>
      <c r="I14" s="9">
        <f t="shared" ref="I14:I27" si="0">(E14-SUM(F14:G14))-K14</f>
        <v>6</v>
      </c>
      <c r="J14" s="10">
        <f t="shared" ref="J14:J27" si="1">I14/E14</f>
        <v>0.23076923076923078</v>
      </c>
      <c r="K14" s="9">
        <v>1</v>
      </c>
      <c r="L14" s="10">
        <f t="shared" ref="L14:L27" si="2">K14/E14</f>
        <v>3.8461538461538464E-2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QUIMICA</v>
      </c>
      <c r="B15" s="9" t="s">
        <v>33</v>
      </c>
      <c r="C15" s="9" t="str">
        <f>'1'!C15</f>
        <v>101B</v>
      </c>
      <c r="D15" s="9" t="str">
        <f>'1'!D15</f>
        <v>IND</v>
      </c>
      <c r="E15" s="9">
        <f>'1'!E15</f>
        <v>25</v>
      </c>
      <c r="F15" s="9">
        <v>15</v>
      </c>
      <c r="G15" s="9">
        <v>0</v>
      </c>
      <c r="H15" s="10">
        <f t="shared" ref="H15:H17" si="3">(F15+G15)/E15</f>
        <v>0.6</v>
      </c>
      <c r="I15" s="9">
        <f t="shared" si="0"/>
        <v>10</v>
      </c>
      <c r="J15" s="10">
        <f t="shared" si="1"/>
        <v>0.4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QUIMICA</v>
      </c>
      <c r="B16" s="9" t="s">
        <v>33</v>
      </c>
      <c r="C16" s="9" t="str">
        <f>'1'!C16</f>
        <v>101C</v>
      </c>
      <c r="D16" s="9" t="str">
        <f>'1'!D16</f>
        <v>IND</v>
      </c>
      <c r="E16" s="9">
        <f>'1'!E16</f>
        <v>23</v>
      </c>
      <c r="F16" s="9">
        <v>35</v>
      </c>
      <c r="G16" s="9">
        <v>0</v>
      </c>
      <c r="H16" s="10">
        <f t="shared" si="3"/>
        <v>1.5217391304347827</v>
      </c>
      <c r="I16" s="9">
        <f t="shared" si="0"/>
        <v>-12</v>
      </c>
      <c r="J16" s="10">
        <f t="shared" si="1"/>
        <v>-0.52173913043478259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33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74</v>
      </c>
      <c r="F27" s="17">
        <f>SUM(F14:F26)</f>
        <v>88</v>
      </c>
      <c r="G27" s="17">
        <f>SUM(G14:G26)</f>
        <v>4</v>
      </c>
      <c r="H27" s="18">
        <f>SUM(F27:G27)/E27</f>
        <v>1.2432432432432432</v>
      </c>
      <c r="I27" s="17">
        <f t="shared" si="0"/>
        <v>-19</v>
      </c>
      <c r="J27" s="18">
        <f t="shared" si="1"/>
        <v>-0.25675675675675674</v>
      </c>
      <c r="K27" s="17">
        <f>SUM(K14:K26)</f>
        <v>1</v>
      </c>
      <c r="L27" s="18">
        <f t="shared" si="2"/>
        <v>1.3513513513513514E-2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26</v>
      </c>
      <c r="C32" s="27"/>
      <c r="D32" s="27"/>
      <c r="G32" s="28" t="s">
        <v>27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 xml:space="preserve">M.E JOSE DEL CARMEN LARA MARQUEZ </v>
      </c>
      <c r="C36" s="24"/>
      <c r="D36" s="24"/>
      <c r="E36" s="13"/>
      <c r="F36" s="13"/>
      <c r="G36" s="24" t="s">
        <v>45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2023-12-02T02:36:30Z</dcterms:modified>
  <cp:category/>
  <cp:contentStatus/>
</cp:coreProperties>
</file>