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23-ENERO24\"/>
    </mc:Choice>
  </mc:AlternateContent>
  <xr:revisionPtr revIDLastSave="0" documentId="8_{030B55A3-0D47-4BCE-8E9D-165745EC3E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6" i="25" l="1"/>
  <c r="J16" i="25" s="1"/>
  <c r="H16" i="25"/>
  <c r="I15" i="25"/>
  <c r="J15" i="25" s="1"/>
  <c r="H15" i="25"/>
  <c r="I17" i="25"/>
  <c r="J17" i="25" s="1"/>
  <c r="H17" i="25"/>
  <c r="I14" i="25"/>
  <c r="J14" i="25" s="1"/>
  <c r="H14" i="25"/>
  <c r="I14" i="22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<sst xmlns="http://schemas.openxmlformats.org/spreadsheetml/2006/main" count="188" uniqueCount="47">
  <si>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</si>
  <si>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</si>
  <si>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</si>
  <si>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</si>
  <si>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</si>
  <si>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</si>
  <si>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</si>
  <si>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</si>
  <si>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</si>
  <si>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</si>
  <si>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</si>
  <si>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</si>
  <si>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</si>
  <si>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</si>
  <si>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</si>
  <si>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</si>
  <si>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</si>
  <si>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</si>
  <si>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</si>
  <si>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</si>
  <si>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</si>
  <si>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</si>
  <si>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</si>
  <si>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</si>
  <si>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</si>
  <si>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</si>
  <si>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</si>
  <si>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</si>
  <si>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</si>
  <si>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</si>
  <si>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</si>
  <si>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LICENCIATURA EN ADMINISTRACION</t>
  </si>
  <si>
    <t>LICENCIATURA EN ADMINISTRACIÓN</t>
  </si>
  <si>
    <t>T</t>
  </si>
  <si>
    <t xml:space="preserve">AMBIENTAL </t>
  </si>
  <si>
    <t>SEP 23- ENE 24</t>
  </si>
  <si>
    <t xml:space="preserve">M.E JOSE DEL CARMEN LARA MARQUEZ </t>
  </si>
  <si>
    <t xml:space="preserve">DESARROLLO SUSTENTABLE </t>
  </si>
  <si>
    <t>306B</t>
  </si>
  <si>
    <t>IAMB</t>
  </si>
  <si>
    <t>QUIMICA</t>
  </si>
  <si>
    <t>101B</t>
  </si>
  <si>
    <t>101C</t>
  </si>
  <si>
    <t xml:space="preserve">EN AMBIENTAL </t>
  </si>
  <si>
    <t xml:space="preserve">M.C JESSICA ALEJANDRA REYES LARIOS </t>
  </si>
  <si>
    <t>M.C JESSICA ALEJANDRA REYES LARIOS</t>
  </si>
  <si>
    <t>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</si>
</sst>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A10" zoomScale="71" zoomScaleNormal="71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>
        <v>4</v>
      </c>
      <c r="C8" s="30"/>
      <c r="D8" s="14" t="s">
        <v>4</v>
      </c>
      <c r="E8" s="5">
        <v>3</v>
      </c>
      <c r="G8" s="4" t="s">
        <v>5</v>
      </c>
      <c r="H8" s="5">
        <v>2</v>
      </c>
      <c r="I8" s="36" t="s">
        <v>6</v>
      </c>
      <c r="J8" s="36"/>
      <c r="K8" s="36"/>
      <c r="L8" s="30" t="s">
        <v>35</v>
      </c>
      <c r="M8" s="30"/>
      <c r="N8" s="30"/>
    </row>
    <row r="10" spans="1:17" x14ac:dyDescent="0.2">
      <c r="A10" s="4" t="s">
        <v>7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37</v>
      </c>
      <c r="B14" s="9">
        <v>4</v>
      </c>
      <c r="C14" s="9" t="s">
        <v>38</v>
      </c>
      <c r="D14" s="9" t="s">
        <v>39</v>
      </c>
      <c r="E14" s="9">
        <v>26</v>
      </c>
      <c r="F14" s="9">
        <v>22</v>
      </c>
      <c r="G14" s="9">
        <v>0</v>
      </c>
      <c r="H14" s="10">
        <v>0.85</v>
      </c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0.81</v>
      </c>
      <c r="P14" s="11">
        <v>32</v>
      </c>
    </row>
    <row r="15" spans="1:17" s="11" customFormat="1" x14ac:dyDescent="0.2">
      <c r="A15" s="8" t="s">
        <v>40</v>
      </c>
      <c r="B15" s="9">
        <v>4</v>
      </c>
      <c r="C15" s="9" t="s">
        <v>41</v>
      </c>
      <c r="D15" s="9" t="s">
        <v>46</v>
      </c>
      <c r="E15" s="9">
        <v>25</v>
      </c>
      <c r="F15" s="9">
        <v>22</v>
      </c>
      <c r="G15" s="9"/>
      <c r="H15" s="10">
        <v>0.88</v>
      </c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69</v>
      </c>
      <c r="N15" s="15">
        <v>0.88</v>
      </c>
    </row>
    <row r="16" spans="1:17" s="11" customFormat="1" x14ac:dyDescent="0.2">
      <c r="A16" s="8" t="s">
        <v>40</v>
      </c>
      <c r="B16" s="9">
        <v>4</v>
      </c>
      <c r="C16" s="9" t="s">
        <v>42</v>
      </c>
      <c r="D16" s="9" t="s">
        <v>46</v>
      </c>
      <c r="E16" s="9">
        <v>23</v>
      </c>
      <c r="F16" s="9">
        <v>21</v>
      </c>
      <c r="G16" s="9"/>
      <c r="H16" s="10">
        <v>0.91</v>
      </c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71</v>
      </c>
      <c r="N16" s="15">
        <v>0.96</v>
      </c>
    </row>
    <row r="17" spans="1:14" s="11" customFormat="1" x14ac:dyDescent="0.2">
      <c r="A17" s="8" t="s">
        <v>37</v>
      </c>
      <c r="B17" s="9">
        <v>5</v>
      </c>
      <c r="C17" s="9" t="s">
        <v>38</v>
      </c>
      <c r="D17" s="9" t="s">
        <v>39</v>
      </c>
      <c r="E17" s="9">
        <v>26</v>
      </c>
      <c r="F17" s="9">
        <v>22</v>
      </c>
      <c r="G17" s="9"/>
      <c r="H17" s="10">
        <v>0.85</v>
      </c>
      <c r="I17" s="9">
        <f t="shared" si="0"/>
        <v>4</v>
      </c>
      <c r="J17" s="10"/>
      <c r="K17" s="9">
        <v>0</v>
      </c>
      <c r="L17" s="10"/>
      <c r="M17" s="9">
        <v>72</v>
      </c>
      <c r="N17" s="15">
        <v>0.84</v>
      </c>
    </row>
    <row r="18" spans="1:14" s="11" customFormat="1" x14ac:dyDescent="0.2">
      <c r="A18" s="8" t="s">
        <v>40</v>
      </c>
      <c r="B18" s="9">
        <v>5</v>
      </c>
      <c r="C18" s="9" t="s">
        <v>41</v>
      </c>
      <c r="D18" s="9" t="s">
        <v>46</v>
      </c>
      <c r="E18" s="9">
        <v>25</v>
      </c>
      <c r="F18" s="9">
        <v>22</v>
      </c>
      <c r="G18" s="9"/>
      <c r="H18" s="21">
        <v>0.88</v>
      </c>
      <c r="I18" s="22">
        <f t="shared" si="0"/>
        <v>3</v>
      </c>
      <c r="J18" s="21"/>
      <c r="K18" s="22">
        <v>0</v>
      </c>
      <c r="L18" s="21"/>
      <c r="M18" s="9">
        <v>70</v>
      </c>
      <c r="N18" s="15">
        <v>0.88</v>
      </c>
    </row>
    <row r="19" spans="1:14" s="11" customFormat="1" x14ac:dyDescent="0.2">
      <c r="A19" s="8" t="s">
        <v>40</v>
      </c>
      <c r="B19" s="9">
        <v>5</v>
      </c>
      <c r="C19" s="9" t="s">
        <v>42</v>
      </c>
      <c r="D19" s="9" t="s">
        <v>46</v>
      </c>
      <c r="E19" s="9">
        <v>23</v>
      </c>
      <c r="F19" s="9">
        <v>21</v>
      </c>
      <c r="G19" s="9"/>
      <c r="H19" s="21">
        <v>0.91</v>
      </c>
      <c r="I19" s="22">
        <f t="shared" si="0"/>
        <v>2</v>
      </c>
      <c r="J19" s="21"/>
      <c r="K19" s="22"/>
      <c r="L19" s="21"/>
      <c r="M19" s="9">
        <v>72</v>
      </c>
      <c r="N19" s="15">
        <v>0.83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148</v>
      </c>
      <c r="F28" s="17">
        <f>SUM(F14:F27)</f>
        <v>130</v>
      </c>
      <c r="G28" s="17">
        <f>SUM(G14:G27)</f>
        <v>0</v>
      </c>
      <c r="H28" s="18"/>
      <c r="I28" s="17">
        <f t="shared" si="0"/>
        <v>18</v>
      </c>
      <c r="J28" s="18"/>
      <c r="K28" s="17">
        <f>SUM(K14:K27)</f>
        <v>0</v>
      </c>
      <c r="L28" s="18">
        <f t="shared" si="1"/>
        <v>0</v>
      </c>
      <c r="M28" s="17">
        <f>AVERAGE(M14:M27)</f>
        <v>70.833333333333329</v>
      </c>
      <c r="N28" s="19">
        <f>AVERAGE(N14:N27)</f>
        <v>0.8666666666666667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44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SEP 23- ENE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 t="s">
        <v>30</v>
      </c>
      <c r="C14" s="9" t="str">
        <f>'1'!C14</f>
        <v>306B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101C</v>
      </c>
      <c r="D16" s="9" t="str">
        <f>'1'!D16</f>
        <v>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DESARROLLO SUSTENTABLE </v>
      </c>
      <c r="B17" s="9"/>
      <c r="C17" s="9" t="str">
        <f>'1'!C17</f>
        <v>306B</v>
      </c>
      <c r="D17" s="9" t="str">
        <f>'1'!D17</f>
        <v>IAMB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QUIMICA</v>
      </c>
      <c r="B18" s="9"/>
      <c r="C18" s="9" t="str">
        <f>'1'!C18</f>
        <v>101B</v>
      </c>
      <c r="D18" s="9" t="str">
        <f>'1'!D18</f>
        <v>IND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QUIMICA</v>
      </c>
      <c r="B19" s="9"/>
      <c r="C19" s="9" t="str">
        <f>'1'!C19</f>
        <v>101C</v>
      </c>
      <c r="D19" s="9" t="str">
        <f>'1'!D19</f>
        <v>IND</v>
      </c>
      <c r="E19" s="9">
        <f>'1'!E19</f>
        <v>23</v>
      </c>
      <c r="F19" s="9"/>
      <c r="G19" s="9"/>
      <c r="H19" s="10">
        <f t="shared" si="0"/>
        <v>0</v>
      </c>
      <c r="I19" s="9">
        <f t="shared" si="1"/>
        <v>23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SEP 23- ENE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306B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</v>
      </c>
      <c r="B15" s="9"/>
      <c r="C15" s="9" t="str">
        <f>'1'!C15</f>
        <v>101B</v>
      </c>
      <c r="D15" s="9" t="str">
        <f>'1'!D15</f>
        <v>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101C</v>
      </c>
      <c r="D16" s="9" t="str">
        <f>'1'!D16</f>
        <v>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DESARROLLO SUSTENTABLE </v>
      </c>
      <c r="B17" s="9"/>
      <c r="C17" s="9" t="str">
        <f>'1'!C17</f>
        <v>306B</v>
      </c>
      <c r="D17" s="9" t="str">
        <f>'1'!D17</f>
        <v>IAMB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QUIMICA</v>
      </c>
      <c r="B18" s="9"/>
      <c r="C18" s="9" t="str">
        <f>'1'!C18</f>
        <v>101B</v>
      </c>
      <c r="D18" s="9" t="str">
        <f>'1'!D18</f>
        <v>IND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QUIMICA</v>
      </c>
      <c r="B19" s="9"/>
      <c r="C19" s="9" t="str">
        <f>'1'!C19</f>
        <v>101C</v>
      </c>
      <c r="D19" s="9" t="str">
        <f>'1'!D19</f>
        <v>IND</v>
      </c>
      <c r="E19" s="9">
        <f>'1'!E19</f>
        <v>23</v>
      </c>
      <c r="F19" s="9"/>
      <c r="G19" s="9"/>
      <c r="H19" s="10">
        <f t="shared" si="0"/>
        <v>0</v>
      </c>
      <c r="I19" s="9">
        <f t="shared" si="1"/>
        <v>23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SEP 23- ENE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306B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</v>
      </c>
      <c r="B15" s="9"/>
      <c r="C15" s="9" t="str">
        <f>'1'!C15</f>
        <v>101B</v>
      </c>
      <c r="D15" s="9" t="str">
        <f>'1'!D15</f>
        <v>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101C</v>
      </c>
      <c r="D16" s="9" t="str">
        <f>'1'!D16</f>
        <v>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DESARROLLO SUSTENTABLE </v>
      </c>
      <c r="B17" s="9"/>
      <c r="C17" s="9" t="str">
        <f>'1'!C17</f>
        <v>306B</v>
      </c>
      <c r="D17" s="9" t="str">
        <f>'1'!D17</f>
        <v>IAMB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QUIMICA</v>
      </c>
      <c r="B18" s="9"/>
      <c r="C18" s="9" t="str">
        <f>'1'!C18</f>
        <v>101B</v>
      </c>
      <c r="D18" s="9" t="str">
        <f>'1'!D18</f>
        <v>IND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QUIMICA</v>
      </c>
      <c r="B19" s="9"/>
      <c r="C19" s="9" t="str">
        <f>'1'!C19</f>
        <v>101C</v>
      </c>
      <c r="D19" s="9" t="str">
        <f>'1'!D19</f>
        <v>IND</v>
      </c>
      <c r="E19" s="9">
        <f>'1'!E19</f>
        <v>23</v>
      </c>
      <c r="F19" s="9"/>
      <c r="G19" s="9"/>
      <c r="H19" s="10">
        <f t="shared" si="0"/>
        <v>0</v>
      </c>
      <c r="I19" s="9">
        <f t="shared" si="1"/>
        <v>23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14" zoomScale="71" zoomScaleNormal="71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28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SEP 23- ENE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 t="s">
        <v>33</v>
      </c>
      <c r="C14" s="9" t="str">
        <f>'1'!C14</f>
        <v>306B</v>
      </c>
      <c r="D14" s="9" t="str">
        <f>'1'!D14</f>
        <v>IAMB</v>
      </c>
      <c r="E14" s="9">
        <f>'1'!E14</f>
        <v>26</v>
      </c>
      <c r="F14" s="9">
        <v>18</v>
      </c>
      <c r="G14" s="9">
        <v>1</v>
      </c>
      <c r="H14" s="10">
        <f>(F14+G14)/E14</f>
        <v>0.73076923076923073</v>
      </c>
      <c r="I14" s="9">
        <f t="shared" ref="I14:I27" si="0">(E14-SUM(F14:G14))-K14</f>
        <v>6</v>
      </c>
      <c r="J14" s="10">
        <f t="shared" ref="J14:J27" si="1">I14/E14</f>
        <v>0.23076923076923078</v>
      </c>
      <c r="K14" s="9">
        <v>1</v>
      </c>
      <c r="L14" s="10">
        <f t="shared" ref="L14:L27" si="2">K14/E14</f>
        <v>3.8461538461538464E-2</v>
      </c>
      <c r="M14" s="9">
        <v>80</v>
      </c>
      <c r="N14" s="15">
        <v>0.89</v>
      </c>
    </row>
    <row r="15" spans="1:14" s="11" customFormat="1" x14ac:dyDescent="0.2">
      <c r="A15" s="9" t="str">
        <f>'1'!A15</f>
        <v>QUIMICA</v>
      </c>
      <c r="B15" s="9" t="s">
        <v>33</v>
      </c>
      <c r="C15" s="9" t="str">
        <f>'1'!C15</f>
        <v>101B</v>
      </c>
      <c r="D15" s="9" t="str">
        <f>'1'!D15</f>
        <v>IND</v>
      </c>
      <c r="E15" s="9">
        <f>'1'!E15</f>
        <v>25</v>
      </c>
      <c r="F15" s="9">
        <v>15</v>
      </c>
      <c r="G15" s="9">
        <v>0</v>
      </c>
      <c r="H15" s="10">
        <f t="shared" ref="H15:H17" si="3">(F15+G15)/E15</f>
        <v>0.6</v>
      </c>
      <c r="I15" s="9">
        <f t="shared" si="0"/>
        <v>10</v>
      </c>
      <c r="J15" s="10">
        <f t="shared" si="1"/>
        <v>0.4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'1'!A16</f>
        <v>QUIMICA</v>
      </c>
      <c r="B16" s="9" t="s">
        <v>33</v>
      </c>
      <c r="C16" s="9" t="str">
        <f>'1'!C16</f>
        <v>101C</v>
      </c>
      <c r="D16" s="9" t="str">
        <f>'1'!D16</f>
        <v>IND</v>
      </c>
      <c r="E16" s="9">
        <f>'1'!E16</f>
        <v>23</v>
      </c>
      <c r="F16" s="9">
        <v>35</v>
      </c>
      <c r="G16" s="9">
        <v>0</v>
      </c>
      <c r="H16" s="10">
        <f t="shared" si="3"/>
        <v>1.5217391304347827</v>
      </c>
      <c r="I16" s="9">
        <f t="shared" si="0"/>
        <v>-12</v>
      </c>
      <c r="J16" s="10">
        <f t="shared" si="1"/>
        <v>-0.52173913043478259</v>
      </c>
      <c r="K16" s="9">
        <v>0</v>
      </c>
      <c r="L16" s="10">
        <f t="shared" si="2"/>
        <v>0</v>
      </c>
      <c r="M16" s="9">
        <v>72</v>
      </c>
      <c r="N16" s="15">
        <v>0.78</v>
      </c>
    </row>
    <row r="17" spans="1:14" s="11" customFormat="1" x14ac:dyDescent="0.2">
      <c r="A17" s="9" t="str">
        <f>'1'!A18</f>
        <v>QUIMICA</v>
      </c>
      <c r="B17" s="9" t="s">
        <v>33</v>
      </c>
      <c r="C17" s="9" t="str">
        <f>'1'!C18</f>
        <v>101B</v>
      </c>
      <c r="D17" s="9" t="str">
        <f>'1'!D18</f>
        <v>IND</v>
      </c>
      <c r="E17" s="9">
        <f>'1'!E18</f>
        <v>25</v>
      </c>
      <c r="F17" s="9">
        <v>20</v>
      </c>
      <c r="G17" s="9">
        <v>3</v>
      </c>
      <c r="H17" s="10">
        <f t="shared" si="3"/>
        <v>0.92</v>
      </c>
      <c r="I17" s="9">
        <f t="shared" si="0"/>
        <v>2</v>
      </c>
      <c r="J17" s="10">
        <f t="shared" si="1"/>
        <v>0.08</v>
      </c>
      <c r="K17" s="9">
        <v>0</v>
      </c>
      <c r="L17" s="10">
        <f t="shared" si="2"/>
        <v>0</v>
      </c>
      <c r="M17" s="9">
        <v>75</v>
      </c>
      <c r="N17" s="15">
        <v>0.83</v>
      </c>
    </row>
    <row r="18" spans="1:14" s="11" customFormat="1" x14ac:dyDescent="0.2">
      <c r="A18" s="9" t="str">
        <f>'1'!A19</f>
        <v>QUIMICA</v>
      </c>
      <c r="B18" s="9"/>
      <c r="C18" s="9" t="str">
        <f>'1'!C19</f>
        <v>101C</v>
      </c>
      <c r="D18" s="9" t="str">
        <f>'1'!D19</f>
        <v>IND</v>
      </c>
      <c r="E18" s="9">
        <f>'1'!E19</f>
        <v>23</v>
      </c>
      <c r="F18" s="9"/>
      <c r="G18" s="9"/>
      <c r="H18" s="10"/>
      <c r="I18" s="9">
        <f t="shared" si="0"/>
        <v>23</v>
      </c>
      <c r="J18" s="10"/>
      <c r="K18" s="9"/>
      <c r="L18" s="10"/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122</v>
      </c>
      <c r="F27" s="17">
        <f>SUM(F14:F26)</f>
        <v>88</v>
      </c>
      <c r="G27" s="17">
        <f>SUM(G14:G26)</f>
        <v>4</v>
      </c>
      <c r="H27" s="18">
        <f>SUM(F27:G27)/E27</f>
        <v>0.75409836065573765</v>
      </c>
      <c r="I27" s="17">
        <f t="shared" si="0"/>
        <v>29</v>
      </c>
      <c r="J27" s="18">
        <f t="shared" si="1"/>
        <v>0.23770491803278687</v>
      </c>
      <c r="K27" s="17">
        <f>SUM(K14:K26)</f>
        <v>1</v>
      </c>
      <c r="L27" s="18">
        <f t="shared" si="2"/>
        <v>8.1967213114754103E-3</v>
      </c>
      <c r="M27" s="17">
        <f>AVERAGE(M14:M26)</f>
        <v>81.75</v>
      </c>
      <c r="N27" s="19">
        <f>AVERAGE(N14:N26)</f>
        <v>0.875</v>
      </c>
    </row>
    <row r="29" spans="1:14" ht="120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26</v>
      </c>
      <c r="C32" s="27"/>
      <c r="D32" s="27"/>
      <c r="G32" s="28" t="s">
        <v>27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"/>
    <row r="36" spans="1:10" ht="45" customHeight="1" x14ac:dyDescent="0.2">
      <c r="B36" s="24" t="str">
        <f>B10</f>
        <v xml:space="preserve">M.E JOSE DEL CARMEN LARA MARQUEZ </v>
      </c>
      <c r="C36" s="24"/>
      <c r="D36" s="24"/>
      <c r="E36" s="13"/>
      <c r="F36" s="13"/>
      <c r="G36" s="24" t="s">
        <v>45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2024-01-11T22:40:33Z</dcterms:modified>
  <cp:category/>
  <cp:contentStatus/>
</cp:coreProperties>
</file>