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'1'!$A$1:$N$36</definedName>
    <definedName function="false" hidden="false" localSheetId="1" name="_xlnm.Print_Area" vbProcedure="false">'2'!$A$1:$N$36</definedName>
    <definedName function="false" hidden="false" localSheetId="2" name="_xlnm.Print_Area" vbProcedure="false">'3'!$A$1:$N$38</definedName>
    <definedName function="false" hidden="false" localSheetId="3" name="_xlnm.Print_Area" vbProcedure="false">'4'!$A$1:$N$38</definedName>
    <definedName function="false" hidden="false" localSheetId="4" name="_xlnm.Print_Area" vbProcedure="false">Final!$A$1:$N$36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<sst xmlns="http://schemas.openxmlformats.org/spreadsheetml/2006/main" count="221" uniqueCount="52">
  <si>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</si>
  <si>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</si>
  <si>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</si>
  <si>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</si>
  <si>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</si>
  <si>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</si>
  <si>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</si>
  <si>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</si>
  <si>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</si>
  <si>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</si>
  <si>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2023-ENE 2024</t>
  </si>
  <si>
    <t xml:space="preserve">PROFESOR (A):</t>
  </si>
  <si>
    <t xml:space="preserve">LORENZO DE JESUS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</si>
  <si>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</si>
  <si>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</si>
  <si>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</si>
  <si>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</si>
  <si>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</si>
  <si>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</si>
  <si>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</si>
  <si>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</si>
  <si>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</si>
  <si>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</si>
  <si>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</si>
  <si>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</si>
  <si>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</si>
  <si>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</si>
  <si>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</si>
  <si>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TÓPICOS DE BASE DE DATOS</t>
  </si>
  <si>
    <t xml:space="preserve">710A</t>
  </si>
  <si>
    <t xml:space="preserve">IINF</t>
  </si>
  <si>
    <t xml:space="preserve">INTERCONECTIVIDAD DE REDES</t>
  </si>
  <si>
    <t xml:space="preserve">510A</t>
  </si>
  <si>
    <t xml:space="preserve">INFORMÁTICA PARA LA ADMINISTRACIÓN</t>
  </si>
  <si>
    <t xml:space="preserve">105A</t>
  </si>
  <si>
    <t xml:space="preserve">LADM</t>
  </si>
  <si>
    <t xml:space="preserve">105C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</si>
  <si>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</si>
  <si>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</si>
  <si>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</si>
  <si>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</si>
  <si>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</si>
  <si>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</si>
  <si>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S/E</t>
  </si>
  <si>
    <t xml:space="preserve">II</t>
  </si>
  <si>
    <t xml:space="preserve">TOPICOS DE BASE DE DATOS</t>
  </si>
  <si>
    <t xml:space="preserve">III</t>
  </si>
  <si>
    <t xml:space="preserve">INFORMÄTICA</t>
  </si>
  <si>
    <t xml:space="preserve">IV</t>
  </si>
  <si>
    <t xml:space="preserve">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</si>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</sst>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635760</xdr:colOff>
      <xdr:row>0</xdr:row>
      <xdr:rowOff>757440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680400</xdr:colOff>
      <xdr:row>0</xdr:row>
      <xdr:rowOff>734760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680400</xdr:colOff>
      <xdr:row>0</xdr:row>
      <xdr:rowOff>768600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669240</xdr:colOff>
      <xdr:row>0</xdr:row>
      <xdr:rowOff>746280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669240</xdr:colOff>
      <xdr:row>0</xdr:row>
      <xdr:rowOff>723600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0" colorId="64" zoomScale="130" zoomScaleNormal="130" zoomScalePageLayoutView="100" workbookViewId="0">
      <selection pane="topLeft" activeCell="H14" activeCellId="0" sqref="H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16</v>
      </c>
      <c r="F14" s="20" t="n">
        <v>13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78</v>
      </c>
      <c r="N14" s="22" t="n">
        <v>0.81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25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98</v>
      </c>
      <c r="N15" s="22" t="n">
        <v>0.84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23</v>
      </c>
      <c r="F16" s="20" t="n">
        <v>21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79</v>
      </c>
      <c r="N16" s="22" t="n">
        <v>0.78</v>
      </c>
    </row>
    <row r="17" s="23" customFormat="true" ht="23.85" hidden="false" customHeight="false" outlineLevel="0" collapsed="false">
      <c r="A17" s="19" t="s">
        <v>33</v>
      </c>
      <c r="B17" s="20" t="s">
        <v>25</v>
      </c>
      <c r="C17" s="20" t="s">
        <v>36</v>
      </c>
      <c r="D17" s="20" t="s">
        <v>35</v>
      </c>
      <c r="E17" s="20" t="n">
        <v>28</v>
      </c>
      <c r="F17" s="20" t="n">
        <v>18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52</v>
      </c>
      <c r="N17" s="22" t="n">
        <v>0.64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77</v>
      </c>
      <c r="G27" s="25" t="n">
        <f aca="false">SUM(G14:G26)</f>
        <v>0</v>
      </c>
      <c r="H27" s="26"/>
      <c r="I27" s="25" t="n">
        <f aca="false">(E27-SUM(F27:G27))-K27</f>
        <v>15</v>
      </c>
      <c r="J27" s="26"/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76.75</v>
      </c>
      <c r="N27" s="27" t="n">
        <f aca="false">AVERAGE(N14:N26)</f>
        <v>0.7675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TÓPICOS DE BASE DE DATOS</v>
      </c>
      <c r="B14" s="20" t="s">
        <v>43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0</v>
      </c>
      <c r="G14" s="20"/>
      <c r="H14" s="21"/>
      <c r="I14" s="20" t="n">
        <v>16</v>
      </c>
      <c r="J14" s="21"/>
      <c r="K14" s="20" t="n">
        <v>0</v>
      </c>
      <c r="L14" s="21" t="n">
        <v>0</v>
      </c>
      <c r="M14" s="20"/>
      <c r="N14" s="22"/>
    </row>
    <row r="15" s="23" customFormat="true" ht="26.4" hidden="false" customHeight="true" outlineLevel="0" collapsed="false">
      <c r="A15" s="37" t="str">
        <f aca="false">'1'!A15</f>
        <v>INTERCONECTIVIDAD DE REDES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 t="n">
        <v>0</v>
      </c>
      <c r="G15" s="20"/>
      <c r="H15" s="21"/>
      <c r="I15" s="20" t="n">
        <v>25</v>
      </c>
      <c r="J15" s="21"/>
      <c r="K15" s="20" t="n">
        <v>0</v>
      </c>
      <c r="L15" s="21" t="n">
        <v>0</v>
      </c>
      <c r="M15" s="20"/>
      <c r="N15" s="22"/>
    </row>
    <row r="16" s="23" customFormat="true" ht="21.2" hidden="false" customHeight="true" outlineLevel="0" collapsed="false">
      <c r="A16" s="37" t="str">
        <f aca="false">'1'!A16</f>
        <v>INFORMÁTICA PARA LA ADMINISTRACIÓN</v>
      </c>
      <c r="B16" s="20" t="s">
        <v>44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 t="n">
        <v>20</v>
      </c>
      <c r="G16" s="20"/>
      <c r="H16" s="21"/>
      <c r="I16" s="20" t="n">
        <v>3</v>
      </c>
      <c r="J16" s="21"/>
      <c r="K16" s="20" t="n">
        <v>0</v>
      </c>
      <c r="L16" s="21" t="n">
        <v>0</v>
      </c>
      <c r="M16" s="20" t="n">
        <v>77</v>
      </c>
      <c r="N16" s="22" t="n">
        <v>0.83</v>
      </c>
    </row>
    <row r="17" s="23" customFormat="true" ht="26.4" hidden="false" customHeight="true" outlineLevel="0" collapsed="false">
      <c r="A17" s="37" t="str">
        <f aca="false">'1'!A17</f>
        <v>INFORMÁTICA PARA LA ADMINISTRACIÓN</v>
      </c>
      <c r="B17" s="20" t="s">
        <v>44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 t="n">
        <v>18</v>
      </c>
      <c r="G17" s="20"/>
      <c r="H17" s="21"/>
      <c r="I17" s="20" t="n">
        <v>10</v>
      </c>
      <c r="J17" s="21"/>
      <c r="K17" s="20" t="n">
        <v>0</v>
      </c>
      <c r="L17" s="21" t="n">
        <v>0</v>
      </c>
      <c r="M17" s="20" t="n">
        <v>55</v>
      </c>
      <c r="N17" s="22" t="n">
        <v>0.64</v>
      </c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38</v>
      </c>
      <c r="G27" s="25" t="n">
        <f aca="false">SUM(G14:G26)</f>
        <v>0</v>
      </c>
      <c r="H27" s="26" t="n">
        <f aca="false">SUM(F27:G27)/E27</f>
        <v>0.41304347826087</v>
      </c>
      <c r="I27" s="25" t="n">
        <f aca="false">(E27-SUM(F27:G27))-K27</f>
        <v>54</v>
      </c>
      <c r="J27" s="26" t="n">
        <f aca="false">I27/E27</f>
        <v>0.586956521739131</v>
      </c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66</v>
      </c>
      <c r="N27" s="27" t="n">
        <f aca="false">AVERAGE(N14:N26)</f>
        <v>0.735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19" activeCellId="0" sqref="A1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TÓPICOS DE BASE DE DATOS</v>
      </c>
      <c r="B14" s="20" t="s">
        <v>44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14</v>
      </c>
      <c r="G14" s="20"/>
      <c r="H14" s="21"/>
      <c r="I14" s="20" t="n">
        <v>2</v>
      </c>
      <c r="J14" s="21"/>
      <c r="K14" s="20" t="n">
        <v>0</v>
      </c>
      <c r="L14" s="21" t="n">
        <v>0</v>
      </c>
      <c r="M14" s="20" t="n">
        <v>82</v>
      </c>
      <c r="N14" s="22" t="n">
        <v>0.88</v>
      </c>
    </row>
    <row r="15" s="23" customFormat="true" ht="29.1" hidden="false" customHeight="true" outlineLevel="0" collapsed="false">
      <c r="A15" s="37" t="s">
        <v>45</v>
      </c>
      <c r="B15" s="20" t="s">
        <v>46</v>
      </c>
      <c r="C15" s="20" t="s">
        <v>29</v>
      </c>
      <c r="D15" s="20" t="str">
        <f aca="false">'1'!D15</f>
        <v>IINF</v>
      </c>
      <c r="E15" s="20" t="n">
        <v>16</v>
      </c>
      <c r="F15" s="20" t="n">
        <v>12</v>
      </c>
      <c r="G15" s="20"/>
      <c r="H15" s="21"/>
      <c r="I15" s="20" t="n">
        <v>4</v>
      </c>
      <c r="J15" s="21"/>
      <c r="K15" s="20" t="n">
        <v>0</v>
      </c>
      <c r="L15" s="21" t="n">
        <v>0</v>
      </c>
      <c r="M15" s="20" t="n">
        <v>73</v>
      </c>
      <c r="N15" s="22" t="n">
        <v>0.76</v>
      </c>
    </row>
    <row r="16" s="23" customFormat="true" ht="23.85" hidden="false" customHeight="false" outlineLevel="0" collapsed="false">
      <c r="A16" s="37" t="str">
        <f aca="false">'1'!A15</f>
        <v>INTERCONECTIVIDAD DE REDES</v>
      </c>
      <c r="B16" s="20" t="s">
        <v>44</v>
      </c>
      <c r="C16" s="20" t="str">
        <f aca="false">'1'!C15</f>
        <v>510A</v>
      </c>
      <c r="D16" s="20" t="str">
        <f aca="false">'1'!D15</f>
        <v>IINF</v>
      </c>
      <c r="E16" s="20" t="n">
        <f aca="false">'1'!E15</f>
        <v>25</v>
      </c>
      <c r="F16" s="20" t="n">
        <v>21</v>
      </c>
      <c r="G16" s="20"/>
      <c r="H16" s="21"/>
      <c r="I16" s="20" t="n">
        <v>4</v>
      </c>
      <c r="J16" s="21"/>
      <c r="K16" s="20" t="n">
        <v>0</v>
      </c>
      <c r="L16" s="21" t="n">
        <v>0</v>
      </c>
      <c r="M16" s="20" t="n">
        <v>83</v>
      </c>
      <c r="N16" s="22" t="n">
        <v>0.84</v>
      </c>
    </row>
    <row r="17" s="23" customFormat="true" ht="23.85" hidden="false" customHeight="false" outlineLevel="0" collapsed="false">
      <c r="A17" s="37" t="s">
        <v>31</v>
      </c>
      <c r="B17" s="20" t="s">
        <v>46</v>
      </c>
      <c r="C17" s="20" t="s">
        <v>32</v>
      </c>
      <c r="D17" s="20" t="s">
        <v>30</v>
      </c>
      <c r="E17" s="20" t="n">
        <v>25</v>
      </c>
      <c r="F17" s="20" t="n">
        <v>23</v>
      </c>
      <c r="G17" s="20"/>
      <c r="H17" s="21"/>
      <c r="I17" s="20" t="n">
        <v>2</v>
      </c>
      <c r="J17" s="21"/>
      <c r="K17" s="20" t="n">
        <v>0</v>
      </c>
      <c r="L17" s="21" t="n">
        <v>0</v>
      </c>
      <c r="M17" s="20" t="n">
        <v>88</v>
      </c>
      <c r="N17" s="22" t="n">
        <v>0.84</v>
      </c>
    </row>
    <row r="18" s="23" customFormat="true" ht="12.75" hidden="false" customHeight="false" outlineLevel="0" collapsed="false">
      <c r="A18" s="37" t="str">
        <f aca="false">'1'!A16</f>
        <v>INFORMÁTICA PARA LA ADMINISTRACIÓN</v>
      </c>
      <c r="B18" s="20" t="s">
        <v>46</v>
      </c>
      <c r="C18" s="20" t="s">
        <v>32</v>
      </c>
      <c r="D18" s="20" t="str">
        <f aca="false">'1'!D16</f>
        <v>LADM</v>
      </c>
      <c r="E18" s="20" t="n">
        <f aca="false">'1'!E16</f>
        <v>23</v>
      </c>
      <c r="F18" s="20" t="n">
        <v>19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76</v>
      </c>
      <c r="N18" s="22" t="n">
        <v>0.83</v>
      </c>
    </row>
    <row r="19" s="23" customFormat="true" ht="23.85" hidden="false" customHeight="false" outlineLevel="0" collapsed="false">
      <c r="A19" s="37" t="str">
        <f aca="false">'1'!A17</f>
        <v>INFORMÁTICA PARA LA ADMINISTRACIÓN</v>
      </c>
      <c r="B19" s="20" t="s">
        <v>46</v>
      </c>
      <c r="C19" s="20" t="str">
        <f aca="false">'1'!C16</f>
        <v>105A</v>
      </c>
      <c r="D19" s="20" t="str">
        <f aca="false">'1'!D17</f>
        <v>LADM</v>
      </c>
      <c r="E19" s="20" t="n">
        <f aca="false">'1'!E17</f>
        <v>28</v>
      </c>
      <c r="F19" s="20" t="n">
        <v>15</v>
      </c>
      <c r="G19" s="20"/>
      <c r="H19" s="21"/>
      <c r="I19" s="20" t="n">
        <v>13</v>
      </c>
      <c r="J19" s="21"/>
      <c r="K19" s="20" t="n">
        <v>0</v>
      </c>
      <c r="L19" s="21" t="n">
        <v>0</v>
      </c>
      <c r="M19" s="20" t="n">
        <v>50</v>
      </c>
      <c r="N19" s="22" t="n">
        <v>0.54</v>
      </c>
    </row>
    <row r="20" s="23" customFormat="true" ht="12.75" hidden="false" customHeight="false" outlineLevel="0" collapsed="false">
      <c r="A20" s="37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 t="n">
        <f aca="false">(E28-SUM(F28:G28))-K28</f>
        <v>0</v>
      </c>
      <c r="J28" s="21"/>
      <c r="K28" s="20"/>
      <c r="L28" s="21"/>
      <c r="M28" s="20"/>
      <c r="N28" s="22"/>
    </row>
    <row r="29" customFormat="false" ht="13.5" hidden="false" customHeight="false" outlineLevel="0" collapsed="false">
      <c r="A29" s="24" t="s">
        <v>37</v>
      </c>
      <c r="B29" s="25" t="s">
        <v>38</v>
      </c>
      <c r="C29" s="25" t="s">
        <v>38</v>
      </c>
      <c r="D29" s="25" t="s">
        <v>38</v>
      </c>
      <c r="E29" s="25" t="n">
        <f aca="false">SUM(E14:E28)</f>
        <v>133</v>
      </c>
      <c r="F29" s="25" t="n">
        <f aca="false">SUM(F14:F28)</f>
        <v>104</v>
      </c>
      <c r="G29" s="25" t="n">
        <f aca="false">SUM(G14:G28)</f>
        <v>0</v>
      </c>
      <c r="H29" s="26" t="n">
        <f aca="false">SUM(F29:G29)/E29</f>
        <v>0.781954887218045</v>
      </c>
      <c r="I29" s="25" t="n">
        <f aca="false">(E29-SUM(F29:G29))-K29</f>
        <v>29</v>
      </c>
      <c r="J29" s="26" t="n">
        <f aca="false">I29/E29</f>
        <v>0.218045112781955</v>
      </c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75.3333333333333</v>
      </c>
      <c r="N29" s="27" t="n">
        <f aca="false">AVERAGE(N14:N28)</f>
        <v>0.781666666666667</v>
      </c>
    </row>
    <row r="31" customFormat="false" ht="120" hidden="false" customHeight="true" outlineLevel="0" collapsed="false">
      <c r="A31" s="28" t="s">
        <v>39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2.75" hidden="false" customHeight="false" outlineLevel="0" collapsed="false">
      <c r="A33" s="29"/>
    </row>
    <row r="34" customFormat="false" ht="12.75" hidden="false" customHeight="true" outlineLevel="0" collapsed="false">
      <c r="B34" s="30" t="s">
        <v>40</v>
      </c>
      <c r="C34" s="30"/>
      <c r="D34" s="30"/>
      <c r="G34" s="4" t="s">
        <v>41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2.7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2.75" hidden="true" customHeight="false" outlineLevel="0" collapsed="false"/>
    <row r="38" customFormat="false" ht="45" hidden="false" customHeight="true" outlineLevel="0" collapsed="false">
      <c r="B38" s="33" t="str">
        <f aca="false">B10</f>
        <v>LORENZO DE JESUS ORGANISTA OLIVEROS</v>
      </c>
      <c r="C38" s="33"/>
      <c r="D38" s="33"/>
      <c r="E38" s="34"/>
      <c r="F38" s="34"/>
      <c r="G38" s="35" t="s">
        <v>42</v>
      </c>
      <c r="H38" s="35"/>
      <c r="I38" s="35"/>
      <c r="J38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8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N21" activeCellId="0" sqref="N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true" outlineLevel="0" collapsed="false">
      <c r="A14" s="19" t="str">
        <f aca="false">'1'!A14</f>
        <v>TÓPICOS DE BASE DE DATOS</v>
      </c>
      <c r="B14" s="20" t="s">
        <v>48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14</v>
      </c>
      <c r="G14" s="20"/>
      <c r="H14" s="21"/>
      <c r="I14" s="20" t="n">
        <v>2</v>
      </c>
      <c r="J14" s="21"/>
      <c r="K14" s="20" t="n">
        <v>0</v>
      </c>
      <c r="L14" s="21" t="n">
        <v>0</v>
      </c>
      <c r="M14" s="20" t="n">
        <v>85</v>
      </c>
      <c r="N14" s="22" t="n">
        <v>0.88</v>
      </c>
    </row>
    <row r="15" s="23" customFormat="true" ht="23.85" hidden="false" customHeight="false" outlineLevel="0" collapsed="false">
      <c r="A15" s="19" t="str">
        <f aca="false">'1'!A15</f>
        <v>INTERCONECTIVIDAD DE REDES</v>
      </c>
      <c r="B15" s="20" t="s">
        <v>48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 t="n">
        <v>24</v>
      </c>
      <c r="G15" s="20"/>
      <c r="H15" s="21"/>
      <c r="I15" s="20" t="n">
        <v>1</v>
      </c>
      <c r="J15" s="21"/>
      <c r="K15" s="20" t="n">
        <v>0</v>
      </c>
      <c r="L15" s="21" t="n">
        <v>0</v>
      </c>
      <c r="M15" s="20" t="n">
        <v>91</v>
      </c>
      <c r="N15" s="22" t="n">
        <v>0.76</v>
      </c>
    </row>
    <row r="16" s="23" customFormat="true" ht="23.85" hidden="false" customHeight="false" outlineLevel="0" collapsed="false">
      <c r="A16" s="19" t="s">
        <v>31</v>
      </c>
      <c r="B16" s="20" t="s">
        <v>49</v>
      </c>
      <c r="C16" s="20" t="s">
        <v>32</v>
      </c>
      <c r="D16" s="20" t="s">
        <v>30</v>
      </c>
      <c r="E16" s="20" t="n">
        <v>25</v>
      </c>
      <c r="F16" s="20" t="n">
        <v>23</v>
      </c>
      <c r="G16" s="20"/>
      <c r="H16" s="21"/>
      <c r="I16" s="20" t="n">
        <v>2</v>
      </c>
      <c r="J16" s="21"/>
      <c r="K16" s="20" t="n">
        <v>0</v>
      </c>
      <c r="L16" s="21" t="n">
        <v>0</v>
      </c>
      <c r="M16" s="20" t="n">
        <v>87</v>
      </c>
      <c r="N16" s="22" t="n">
        <v>0.84</v>
      </c>
    </row>
    <row r="17" s="23" customFormat="true" ht="12.75" hidden="false" customHeight="false" outlineLevel="0" collapsed="false">
      <c r="A17" s="19" t="str">
        <f aca="false">'1'!A16</f>
        <v>INFORMÁTICA PARA LA ADMINISTRACIÓN</v>
      </c>
      <c r="B17" s="20" t="s">
        <v>48</v>
      </c>
      <c r="C17" s="20" t="str">
        <f aca="false">'1'!C16</f>
        <v>105A</v>
      </c>
      <c r="D17" s="20" t="str">
        <f aca="false">'1'!D16</f>
        <v>LADM</v>
      </c>
      <c r="E17" s="20" t="n">
        <f aca="false">'1'!E16</f>
        <v>23</v>
      </c>
      <c r="F17" s="20" t="n">
        <v>20</v>
      </c>
      <c r="G17" s="20"/>
      <c r="H17" s="21"/>
      <c r="I17" s="20" t="n">
        <v>3</v>
      </c>
      <c r="J17" s="21"/>
      <c r="K17" s="20" t="n">
        <v>0</v>
      </c>
      <c r="L17" s="21" t="n">
        <v>0</v>
      </c>
      <c r="M17" s="20" t="n">
        <v>86</v>
      </c>
      <c r="N17" s="22" t="n">
        <v>0.87</v>
      </c>
    </row>
    <row r="18" s="23" customFormat="true" ht="12.75" hidden="false" customHeight="false" outlineLevel="0" collapsed="false">
      <c r="A18" s="19" t="s">
        <v>33</v>
      </c>
      <c r="B18" s="20" t="s">
        <v>49</v>
      </c>
      <c r="C18" s="20" t="s">
        <v>34</v>
      </c>
      <c r="D18" s="20" t="s">
        <v>35</v>
      </c>
      <c r="E18" s="20" t="n">
        <v>23</v>
      </c>
      <c r="F18" s="20" t="n">
        <v>19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81</v>
      </c>
      <c r="N18" s="22" t="n">
        <v>0.83</v>
      </c>
    </row>
    <row r="19" s="23" customFormat="true" ht="23.85" hidden="false" customHeight="false" outlineLevel="0" collapsed="false">
      <c r="A19" s="19" t="str">
        <f aca="false">'1'!A17</f>
        <v>INFORMÁTICA PARA LA ADMINISTRACIÓN</v>
      </c>
      <c r="B19" s="20" t="s">
        <v>48</v>
      </c>
      <c r="C19" s="20" t="str">
        <f aca="false">'1'!C17</f>
        <v>105C</v>
      </c>
      <c r="D19" s="20" t="str">
        <f aca="false">'1'!D17</f>
        <v>LADM</v>
      </c>
      <c r="E19" s="20" t="n">
        <f aca="false">'1'!E17</f>
        <v>28</v>
      </c>
      <c r="F19" s="20" t="n">
        <v>18</v>
      </c>
      <c r="G19" s="20"/>
      <c r="H19" s="21"/>
      <c r="I19" s="20" t="n">
        <v>10</v>
      </c>
      <c r="J19" s="21"/>
      <c r="K19" s="20" t="n">
        <v>0</v>
      </c>
      <c r="L19" s="21" t="n">
        <v>0</v>
      </c>
      <c r="M19" s="20" t="n">
        <v>64</v>
      </c>
      <c r="N19" s="22" t="n">
        <v>0.64</v>
      </c>
    </row>
    <row r="20" s="23" customFormat="true" ht="12.75" hidden="false" customHeight="false" outlineLevel="0" collapsed="false">
      <c r="A20" s="20" t="s">
        <v>33</v>
      </c>
      <c r="B20" s="20" t="s">
        <v>49</v>
      </c>
      <c r="C20" s="20" t="s">
        <v>36</v>
      </c>
      <c r="D20" s="20" t="s">
        <v>35</v>
      </c>
      <c r="E20" s="20" t="n">
        <v>28</v>
      </c>
      <c r="F20" s="20" t="n">
        <v>20</v>
      </c>
      <c r="G20" s="20"/>
      <c r="H20" s="21"/>
      <c r="I20" s="20" t="n">
        <f aca="false">(E20-SUM(F20:G20))-K20</f>
        <v>8</v>
      </c>
      <c r="J20" s="21"/>
      <c r="K20" s="20" t="n">
        <v>0</v>
      </c>
      <c r="L20" s="21" t="n">
        <v>0</v>
      </c>
      <c r="M20" s="20" t="n">
        <v>69</v>
      </c>
      <c r="N20" s="22" t="n">
        <v>0.71</v>
      </c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 t="n">
        <f aca="false">(E28-SUM(F28:G28))-K28</f>
        <v>0</v>
      </c>
      <c r="J28" s="21"/>
      <c r="K28" s="20"/>
      <c r="L28" s="21"/>
      <c r="M28" s="20"/>
      <c r="N28" s="22"/>
    </row>
    <row r="29" customFormat="false" ht="13.5" hidden="false" customHeight="false" outlineLevel="0" collapsed="false">
      <c r="A29" s="24" t="s">
        <v>37</v>
      </c>
      <c r="B29" s="25" t="s">
        <v>38</v>
      </c>
      <c r="C29" s="25" t="s">
        <v>38</v>
      </c>
      <c r="D29" s="25" t="s">
        <v>38</v>
      </c>
      <c r="E29" s="25" t="n">
        <f aca="false">SUM(E14:E28)</f>
        <v>168</v>
      </c>
      <c r="F29" s="25" t="n">
        <f aca="false">SUM(F14:F28)</f>
        <v>138</v>
      </c>
      <c r="G29" s="25" t="n">
        <f aca="false">SUM(G14:G28)</f>
        <v>0</v>
      </c>
      <c r="H29" s="26" t="n">
        <f aca="false">SUM(F29:G29)/E29</f>
        <v>0.821428571428571</v>
      </c>
      <c r="I29" s="25" t="n">
        <f aca="false">(E29-SUM(F29:G29))-K29</f>
        <v>30</v>
      </c>
      <c r="J29" s="26" t="n">
        <f aca="false">I29/E29</f>
        <v>0.178571428571429</v>
      </c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80.4285714285714</v>
      </c>
      <c r="N29" s="38" t="n">
        <f aca="false">AVERAGE(N14:N28)</f>
        <v>0.79</v>
      </c>
    </row>
    <row r="31" customFormat="false" ht="120" hidden="false" customHeight="true" outlineLevel="0" collapsed="false">
      <c r="A31" s="28" t="s">
        <v>39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2.75" hidden="false" customHeight="false" outlineLevel="0" collapsed="false">
      <c r="A33" s="29"/>
    </row>
    <row r="34" customFormat="false" ht="12.75" hidden="false" customHeight="true" outlineLevel="0" collapsed="false">
      <c r="B34" s="30" t="s">
        <v>40</v>
      </c>
      <c r="C34" s="30"/>
      <c r="D34" s="30"/>
      <c r="G34" s="4" t="s">
        <v>41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2.7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2.75" hidden="true" customHeight="false" outlineLevel="0" collapsed="false"/>
    <row r="38" customFormat="false" ht="45" hidden="false" customHeight="true" outlineLevel="0" collapsed="false">
      <c r="B38" s="33" t="str">
        <f aca="false">B10</f>
        <v>LORENZO DE JESUS ORGANISTA OLIVEROS</v>
      </c>
      <c r="C38" s="33"/>
      <c r="D38" s="33"/>
      <c r="E38" s="34"/>
      <c r="F38" s="34"/>
      <c r="G38" s="35" t="s">
        <v>42</v>
      </c>
      <c r="H38" s="35"/>
      <c r="I38" s="35"/>
      <c r="J38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3" colorId="64" zoomScale="110" zoomScaleNormal="110" zoomScalePageLayoutView="100" workbookViewId="0">
      <selection pane="topLeft" activeCell="M33" activeCellId="0" sqref="M3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50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TÓPICOS DE BASE DE DATOS</v>
      </c>
      <c r="B14" s="20" t="s">
        <v>51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20" t="str">
        <f aca="false">'1'!A15</f>
        <v>INTERCONECTIVIDAD DE REDES</v>
      </c>
      <c r="B15" s="20" t="s">
        <v>51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28.45" hidden="false" customHeight="true" outlineLevel="0" collapsed="false">
      <c r="A16" s="20" t="str">
        <f aca="false">'1'!A16</f>
        <v>INFORMÁTICA PARA LA ADMINISTRACIÓN</v>
      </c>
      <c r="B16" s="20" t="s">
        <v>51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20" t="str">
        <f aca="false">'1'!A17</f>
        <v>INFORMÁTICA PARA LA ADMINISTRACIÓN</v>
      </c>
      <c r="B17" s="20" t="s">
        <v>51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92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2024-01-03T13:34:42Z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