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drawings/drawing4.xml" ContentType="application/vnd.openxmlformats-officedocument.drawing+xml"/>
  <Override PartName="/xl/drawings/drawing5.xml" ContentType="application/vnd.openxmlformats-officedocument.drawing+xml"/>
  <Override PartName="/xl/media/image1.png" ContentType="image/png"/>
  <Override PartName="/xl/media/image2.png" ContentType="image/png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'1'!$A$1:$N$36</definedName>
    <definedName function="false" hidden="false" localSheetId="1" name="_xlnm.Print_Area" vbProcedure="false">'2'!$A$1:$N$36</definedName>
    <definedName function="false" hidden="false" localSheetId="2" name="_xlnm.Print_Area" vbProcedure="false">'3'!$A$1:$N$38</definedName>
    <definedName function="false" hidden="false" localSheetId="3" name="_xlnm.Print_Area" vbProcedure="false">'4'!$A$1:$N$38</definedName>
    <definedName function="false" hidden="false" localSheetId="4" name="_xlnm.Print_Area" vbProcedure="false">Final!$A$1:$N$36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<sst xmlns="http://schemas.openxmlformats.org/spreadsheetml/2006/main" count="221" uniqueCount="52">
  <si>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</si>
  <si>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</si>
  <si>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</si>
  <si>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</si>
  <si>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</si>
  <si>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</si>
  <si>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</si>
  <si>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</si>
  <si>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</si>
  <si>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</si>
  <si>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 2023-ENE 2024</t>
  </si>
  <si>
    <t xml:space="preserve">PROFESOR (A):</t>
  </si>
  <si>
    <t xml:space="preserve">LORENZO DE JESUS ORGANISTA OLIVEROS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</si>
  <si>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</si>
  <si>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</si>
  <si>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</si>
  <si>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</si>
  <si>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</si>
  <si>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</si>
  <si>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</si>
  <si>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</si>
  <si>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</si>
  <si>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</si>
  <si>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</si>
  <si>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</si>
  <si>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</si>
  <si>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</si>
  <si>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</si>
  <si>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TÓPICOS DE BASE DE DATOS</t>
  </si>
  <si>
    <t xml:space="preserve">710A</t>
  </si>
  <si>
    <t xml:space="preserve">IINF</t>
  </si>
  <si>
    <t xml:space="preserve">INTERCONECTIVIDAD DE REDES</t>
  </si>
  <si>
    <t xml:space="preserve">510A</t>
  </si>
  <si>
    <t xml:space="preserve">INFORMÁTICA PARA LA ADMINISTRACIÓN</t>
  </si>
  <si>
    <t xml:space="preserve">105A</t>
  </si>
  <si>
    <t xml:space="preserve">LADM</t>
  </si>
  <si>
    <t xml:space="preserve">105C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</si>
  <si>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</si>
  <si>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</si>
  <si>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</si>
  <si>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</si>
  <si>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</si>
  <si>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MARCOS CAGAL ORTIZ</t>
  </si>
  <si>
    <t xml:space="preserve">S/E</t>
  </si>
  <si>
    <t xml:space="preserve">II</t>
  </si>
  <si>
    <t xml:space="preserve">TOPICOS DE BASE DE DATOS</t>
  </si>
  <si>
    <t xml:space="preserve">III</t>
  </si>
  <si>
    <t xml:space="preserve">INFORMÄTICA</t>
  </si>
  <si>
    <t xml:space="preserve">IV</t>
  </si>
  <si>
    <t xml:space="preserve">V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</si>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</sst>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.0%"/>
    <numFmt numFmtId="167" formatCode="General"/>
    <numFmt numFmtId="168" formatCode="0.0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2439360</xdr:colOff>
      <xdr:row>0</xdr:row>
      <xdr:rowOff>748080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9360" cy="74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635040</xdr:colOff>
      <xdr:row>0</xdr:row>
      <xdr:rowOff>756720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458640" y="56160"/>
          <a:ext cx="1362600" cy="700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2439360</xdr:colOff>
      <xdr:row>0</xdr:row>
      <xdr:rowOff>748080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9360" cy="74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679680</xdr:colOff>
      <xdr:row>0</xdr:row>
      <xdr:rowOff>734040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9503280" y="33480"/>
          <a:ext cx="1362600" cy="700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2439360</xdr:colOff>
      <xdr:row>0</xdr:row>
      <xdr:rowOff>748080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9360" cy="74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679680</xdr:colOff>
      <xdr:row>0</xdr:row>
      <xdr:rowOff>767880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9503280" y="67320"/>
          <a:ext cx="1362600" cy="700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2439360</xdr:colOff>
      <xdr:row>0</xdr:row>
      <xdr:rowOff>748080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9360" cy="74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668520</xdr:colOff>
      <xdr:row>0</xdr:row>
      <xdr:rowOff>745560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9492120" y="45000"/>
          <a:ext cx="1362600" cy="700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2439360</xdr:colOff>
      <xdr:row>0</xdr:row>
      <xdr:rowOff>748080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9360" cy="74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668520</xdr:colOff>
      <xdr:row>0</xdr:row>
      <xdr:rowOff>722880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92120" y="22320"/>
          <a:ext cx="1362600" cy="700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0" colorId="64" zoomScale="130" zoomScaleNormal="130" zoomScalePageLayoutView="100" workbookViewId="0">
      <selection pane="topLeft" activeCell="H14" activeCellId="0" sqref="H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3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16</v>
      </c>
      <c r="F14" s="20" t="n">
        <v>13</v>
      </c>
      <c r="G14" s="20"/>
      <c r="H14" s="21"/>
      <c r="I14" s="20" t="n">
        <f aca="false">(E14-SUM(F14:G14))-K14</f>
        <v>3</v>
      </c>
      <c r="J14" s="21"/>
      <c r="K14" s="20" t="n">
        <v>0</v>
      </c>
      <c r="L14" s="21" t="n">
        <f aca="false">K14/E14</f>
        <v>0</v>
      </c>
      <c r="M14" s="20" t="n">
        <v>78</v>
      </c>
      <c r="N14" s="22" t="n">
        <v>0.81</v>
      </c>
    </row>
    <row r="15" s="23" customFormat="true" ht="23.85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25</v>
      </c>
      <c r="F15" s="20" t="n">
        <v>25</v>
      </c>
      <c r="G15" s="20"/>
      <c r="H15" s="21"/>
      <c r="I15" s="20" t="n">
        <f aca="false">(E15-SUM(F15:G15))-K15</f>
        <v>0</v>
      </c>
      <c r="J15" s="21"/>
      <c r="K15" s="20" t="n">
        <v>0</v>
      </c>
      <c r="L15" s="21" t="n">
        <f aca="false">K15/E15</f>
        <v>0</v>
      </c>
      <c r="M15" s="20" t="n">
        <v>98</v>
      </c>
      <c r="N15" s="22" t="n">
        <v>0.84</v>
      </c>
    </row>
    <row r="16" s="23" customFormat="true" ht="12.75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35</v>
      </c>
      <c r="E16" s="20" t="n">
        <v>23</v>
      </c>
      <c r="F16" s="20" t="n">
        <v>21</v>
      </c>
      <c r="G16" s="20"/>
      <c r="H16" s="21"/>
      <c r="I16" s="20" t="n">
        <f aca="false">(E16-SUM(F16:G16))-K16</f>
        <v>2</v>
      </c>
      <c r="J16" s="21"/>
      <c r="K16" s="20" t="n">
        <v>0</v>
      </c>
      <c r="L16" s="21" t="n">
        <f aca="false">K16/E16</f>
        <v>0</v>
      </c>
      <c r="M16" s="20" t="n">
        <v>79</v>
      </c>
      <c r="N16" s="22" t="n">
        <v>0.78</v>
      </c>
    </row>
    <row r="17" s="23" customFormat="true" ht="23.85" hidden="false" customHeight="false" outlineLevel="0" collapsed="false">
      <c r="A17" s="19" t="s">
        <v>33</v>
      </c>
      <c r="B17" s="20" t="s">
        <v>25</v>
      </c>
      <c r="C17" s="20" t="s">
        <v>36</v>
      </c>
      <c r="D17" s="20" t="s">
        <v>35</v>
      </c>
      <c r="E17" s="20" t="n">
        <v>28</v>
      </c>
      <c r="F17" s="20" t="n">
        <v>18</v>
      </c>
      <c r="G17" s="20"/>
      <c r="H17" s="21"/>
      <c r="I17" s="20" t="n">
        <f aca="false">(E17-SUM(F17:G17))-K17</f>
        <v>10</v>
      </c>
      <c r="J17" s="21"/>
      <c r="K17" s="20" t="n">
        <v>0</v>
      </c>
      <c r="L17" s="21" t="n">
        <f aca="false">K17/E17</f>
        <v>0</v>
      </c>
      <c r="M17" s="20" t="n">
        <v>52</v>
      </c>
      <c r="N17" s="22" t="n">
        <v>0.64</v>
      </c>
    </row>
    <row r="18" s="23" customFormat="true" ht="12.75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customFormat="fals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customFormat="fals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customFormat="fals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3.5" hidden="false" customHeight="false" outlineLevel="0" collapsed="false">
      <c r="A27" s="24" t="s">
        <v>37</v>
      </c>
      <c r="B27" s="25" t="s">
        <v>38</v>
      </c>
      <c r="C27" s="25" t="s">
        <v>38</v>
      </c>
      <c r="D27" s="25" t="s">
        <v>38</v>
      </c>
      <c r="E27" s="25" t="n">
        <f aca="false">SUM(E14:E26)</f>
        <v>92</v>
      </c>
      <c r="F27" s="25" t="n">
        <f aca="false">SUM(F14:F26)</f>
        <v>77</v>
      </c>
      <c r="G27" s="25" t="n">
        <f aca="false">SUM(G14:G26)</f>
        <v>0</v>
      </c>
      <c r="H27" s="26"/>
      <c r="I27" s="25" t="n">
        <f aca="false">(E27-SUM(F27:G27))-K27</f>
        <v>15</v>
      </c>
      <c r="J27" s="26"/>
      <c r="K27" s="25" t="n">
        <f aca="false">SUM(K14:K26)</f>
        <v>0</v>
      </c>
      <c r="L27" s="26" t="n">
        <f aca="false">K27/E27</f>
        <v>0</v>
      </c>
      <c r="M27" s="25" t="n">
        <f aca="false">AVERAGE(M14:M26)</f>
        <v>76.75</v>
      </c>
      <c r="N27" s="27" t="n">
        <f aca="false">AVERAGE(N14:N26)</f>
        <v>0.7675</v>
      </c>
    </row>
    <row r="29" customFormat="false" ht="120" hidden="false" customHeight="true" outlineLevel="0" collapsed="false">
      <c r="A29" s="28" t="s">
        <v>39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customFormat="false" ht="12.75" hidden="false" customHeight="false" outlineLevel="0" collapsed="false">
      <c r="A31" s="29"/>
    </row>
    <row r="32" customFormat="false" ht="12.75" hidden="false" customHeight="true" outlineLevel="0" collapsed="false">
      <c r="B32" s="30" t="s">
        <v>40</v>
      </c>
      <c r="C32" s="30"/>
      <c r="D32" s="30"/>
      <c r="G32" s="4" t="s">
        <v>41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1" t="e">
        <f aca="false">#REF!</f>
        <v>#REF!</v>
      </c>
      <c r="B34" s="31"/>
      <c r="C34" s="13"/>
      <c r="E34" s="32"/>
      <c r="F34" s="32"/>
      <c r="G34" s="32"/>
      <c r="H34" s="32"/>
    </row>
    <row r="35" customFormat="false" ht="12.75" hidden="true" customHeight="false" outlineLevel="0" collapsed="false"/>
    <row r="36" customFormat="false" ht="45" hidden="false" customHeight="true" outlineLevel="0" collapsed="false">
      <c r="B36" s="33" t="str">
        <f aca="false">B10</f>
        <v>LORENZO DE JESUS ORGANISTA OLIVEROS</v>
      </c>
      <c r="C36" s="33"/>
      <c r="D36" s="33"/>
      <c r="E36" s="34"/>
      <c r="F36" s="34"/>
      <c r="G36" s="35" t="s">
        <v>42</v>
      </c>
      <c r="H36" s="35"/>
      <c r="I36" s="35"/>
      <c r="J36" s="35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G36" activeCellId="0" sqref="G36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3</v>
      </c>
      <c r="I8" s="12" t="s">
        <v>9</v>
      </c>
      <c r="J8" s="12"/>
      <c r="K8" s="12"/>
      <c r="L8" s="9" t="str">
        <f aca="false">'1'!L8</f>
        <v>SEP 2023-ENE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JESUS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6.95" hidden="false" customHeight="true" outlineLevel="0" collapsed="false">
      <c r="A14" s="37" t="str">
        <f aca="false">'1'!A14</f>
        <v>TÓPICOS DE BASE DE DATOS</v>
      </c>
      <c r="B14" s="20" t="s">
        <v>43</v>
      </c>
      <c r="C14" s="20" t="str">
        <f aca="false">'1'!C14</f>
        <v>710A</v>
      </c>
      <c r="D14" s="20" t="str">
        <f aca="false">'1'!D14</f>
        <v>IINF</v>
      </c>
      <c r="E14" s="20" t="n">
        <f aca="false">'1'!E14</f>
        <v>16</v>
      </c>
      <c r="F14" s="20" t="n">
        <v>0</v>
      </c>
      <c r="G14" s="20"/>
      <c r="H14" s="21"/>
      <c r="I14" s="20" t="n">
        <v>16</v>
      </c>
      <c r="J14" s="21"/>
      <c r="K14" s="20" t="n">
        <v>0</v>
      </c>
      <c r="L14" s="21" t="n">
        <v>0</v>
      </c>
      <c r="M14" s="20"/>
      <c r="N14" s="22"/>
    </row>
    <row r="15" s="23" customFormat="true" ht="26.4" hidden="false" customHeight="true" outlineLevel="0" collapsed="false">
      <c r="A15" s="37" t="str">
        <f aca="false">'1'!A15</f>
        <v>INTERCONECTIVIDAD DE REDES</v>
      </c>
      <c r="B15" s="20" t="s">
        <v>43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25</v>
      </c>
      <c r="F15" s="20" t="n">
        <v>0</v>
      </c>
      <c r="G15" s="20"/>
      <c r="H15" s="21"/>
      <c r="I15" s="20" t="n">
        <v>25</v>
      </c>
      <c r="J15" s="21"/>
      <c r="K15" s="20" t="n">
        <v>0</v>
      </c>
      <c r="L15" s="21" t="n">
        <v>0</v>
      </c>
      <c r="M15" s="20"/>
      <c r="N15" s="22"/>
    </row>
    <row r="16" s="23" customFormat="true" ht="21.2" hidden="false" customHeight="true" outlineLevel="0" collapsed="false">
      <c r="A16" s="37" t="str">
        <f aca="false">'1'!A16</f>
        <v>INFORMÁTICA PARA LA ADMINISTRACIÓN</v>
      </c>
      <c r="B16" s="20" t="s">
        <v>44</v>
      </c>
      <c r="C16" s="20" t="str">
        <f aca="false">'1'!C16</f>
        <v>105A</v>
      </c>
      <c r="D16" s="20" t="str">
        <f aca="false">'1'!D16</f>
        <v>LADM</v>
      </c>
      <c r="E16" s="20" t="n">
        <f aca="false">'1'!E16</f>
        <v>23</v>
      </c>
      <c r="F16" s="20" t="n">
        <v>20</v>
      </c>
      <c r="G16" s="20"/>
      <c r="H16" s="21"/>
      <c r="I16" s="20" t="n">
        <v>3</v>
      </c>
      <c r="J16" s="21"/>
      <c r="K16" s="20" t="n">
        <v>0</v>
      </c>
      <c r="L16" s="21" t="n">
        <v>0</v>
      </c>
      <c r="M16" s="20" t="n">
        <v>77</v>
      </c>
      <c r="N16" s="22" t="n">
        <v>0.83</v>
      </c>
    </row>
    <row r="17" s="23" customFormat="true" ht="26.4" hidden="false" customHeight="true" outlineLevel="0" collapsed="false">
      <c r="A17" s="37" t="str">
        <f aca="false">'1'!A17</f>
        <v>INFORMÁTICA PARA LA ADMINISTRACIÓN</v>
      </c>
      <c r="B17" s="20" t="s">
        <v>44</v>
      </c>
      <c r="C17" s="20" t="str">
        <f aca="false">'1'!C17</f>
        <v>105C</v>
      </c>
      <c r="D17" s="20" t="str">
        <f aca="false">'1'!D17</f>
        <v>LADM</v>
      </c>
      <c r="E17" s="20" t="n">
        <f aca="false">'1'!E17</f>
        <v>28</v>
      </c>
      <c r="F17" s="20" t="n">
        <v>18</v>
      </c>
      <c r="G17" s="20"/>
      <c r="H17" s="21"/>
      <c r="I17" s="20" t="n">
        <v>10</v>
      </c>
      <c r="J17" s="21"/>
      <c r="K17" s="20" t="n">
        <v>0</v>
      </c>
      <c r="L17" s="21" t="n">
        <v>0</v>
      </c>
      <c r="M17" s="20" t="n">
        <v>55</v>
      </c>
      <c r="N17" s="22" t="n">
        <v>0.64</v>
      </c>
    </row>
    <row r="18" s="23" customFormat="true" ht="12.75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customFormat="fals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customFormat="fals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customFormat="fals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3.5" hidden="false" customHeight="false" outlineLevel="0" collapsed="false">
      <c r="A27" s="24" t="s">
        <v>37</v>
      </c>
      <c r="B27" s="25" t="s">
        <v>38</v>
      </c>
      <c r="C27" s="25" t="s">
        <v>38</v>
      </c>
      <c r="D27" s="25" t="s">
        <v>38</v>
      </c>
      <c r="E27" s="25" t="n">
        <f aca="false">SUM(E14:E26)</f>
        <v>92</v>
      </c>
      <c r="F27" s="25" t="n">
        <f aca="false">SUM(F14:F26)</f>
        <v>38</v>
      </c>
      <c r="G27" s="25" t="n">
        <f aca="false">SUM(G14:G26)</f>
        <v>0</v>
      </c>
      <c r="H27" s="26" t="n">
        <f aca="false">SUM(F27:G27)/E27</f>
        <v>0.41304347826087</v>
      </c>
      <c r="I27" s="25" t="n">
        <f aca="false">(E27-SUM(F27:G27))-K27</f>
        <v>54</v>
      </c>
      <c r="J27" s="26" t="n">
        <f aca="false">I27/E27</f>
        <v>0.586956521739131</v>
      </c>
      <c r="K27" s="25" t="n">
        <f aca="false">SUM(K14:K26)</f>
        <v>0</v>
      </c>
      <c r="L27" s="26" t="n">
        <f aca="false">K27/E27</f>
        <v>0</v>
      </c>
      <c r="M27" s="25" t="n">
        <f aca="false">AVERAGE(M14:M26)</f>
        <v>66</v>
      </c>
      <c r="N27" s="27" t="n">
        <f aca="false">AVERAGE(N14:N26)</f>
        <v>0.735</v>
      </c>
    </row>
    <row r="29" customFormat="false" ht="120" hidden="false" customHeight="true" outlineLevel="0" collapsed="false">
      <c r="A29" s="28" t="s">
        <v>39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customFormat="false" ht="12.75" hidden="false" customHeight="false" outlineLevel="0" collapsed="false">
      <c r="A31" s="29"/>
    </row>
    <row r="32" customFormat="false" ht="12.75" hidden="false" customHeight="true" outlineLevel="0" collapsed="false">
      <c r="B32" s="30" t="s">
        <v>40</v>
      </c>
      <c r="C32" s="30"/>
      <c r="D32" s="30"/>
      <c r="G32" s="4" t="s">
        <v>41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1" t="e">
        <f aca="false">#REF!</f>
        <v>#REF!</v>
      </c>
      <c r="B34" s="31"/>
      <c r="C34" s="13"/>
      <c r="E34" s="32"/>
      <c r="F34" s="32"/>
      <c r="G34" s="32"/>
      <c r="H34" s="32"/>
    </row>
    <row r="35" customFormat="false" ht="12.75" hidden="true" customHeight="false" outlineLevel="0" collapsed="false"/>
    <row r="36" customFormat="false" ht="45" hidden="false" customHeight="true" outlineLevel="0" collapsed="false">
      <c r="B36" s="33" t="str">
        <f aca="false">B10</f>
        <v>LORENZO DE JESUS ORGANISTA OLIVEROS</v>
      </c>
      <c r="C36" s="33"/>
      <c r="D36" s="33"/>
      <c r="E36" s="34"/>
      <c r="F36" s="34"/>
      <c r="G36" s="35" t="s">
        <v>42</v>
      </c>
      <c r="H36" s="35"/>
      <c r="I36" s="35"/>
      <c r="J36" s="35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19" activeCellId="0" sqref="A1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3</v>
      </c>
      <c r="I8" s="12" t="s">
        <v>9</v>
      </c>
      <c r="J8" s="12"/>
      <c r="K8" s="12"/>
      <c r="L8" s="9" t="str">
        <f aca="false">'1'!L8</f>
        <v>SEP 2023-ENE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JESUS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9.1" hidden="false" customHeight="true" outlineLevel="0" collapsed="false">
      <c r="A14" s="37" t="str">
        <f aca="false">'1'!A14</f>
        <v>TÓPICOS DE BASE DE DATOS</v>
      </c>
      <c r="B14" s="20" t="s">
        <v>44</v>
      </c>
      <c r="C14" s="20" t="str">
        <f aca="false">'1'!C14</f>
        <v>710A</v>
      </c>
      <c r="D14" s="20" t="str">
        <f aca="false">'1'!D14</f>
        <v>IINF</v>
      </c>
      <c r="E14" s="20" t="n">
        <f aca="false">'1'!E14</f>
        <v>16</v>
      </c>
      <c r="F14" s="20" t="n">
        <v>14</v>
      </c>
      <c r="G14" s="20"/>
      <c r="H14" s="21"/>
      <c r="I14" s="20" t="n">
        <v>2</v>
      </c>
      <c r="J14" s="21"/>
      <c r="K14" s="20" t="n">
        <v>0</v>
      </c>
      <c r="L14" s="21" t="n">
        <v>0</v>
      </c>
      <c r="M14" s="20" t="n">
        <v>82</v>
      </c>
      <c r="N14" s="22" t="n">
        <v>0.88</v>
      </c>
    </row>
    <row r="15" s="23" customFormat="true" ht="29.1" hidden="false" customHeight="true" outlineLevel="0" collapsed="false">
      <c r="A15" s="37" t="s">
        <v>45</v>
      </c>
      <c r="B15" s="20" t="s">
        <v>46</v>
      </c>
      <c r="C15" s="20" t="s">
        <v>29</v>
      </c>
      <c r="D15" s="20" t="str">
        <f aca="false">'1'!D15</f>
        <v>IINF</v>
      </c>
      <c r="E15" s="20" t="n">
        <v>16</v>
      </c>
      <c r="F15" s="20" t="n">
        <v>12</v>
      </c>
      <c r="G15" s="20"/>
      <c r="H15" s="21"/>
      <c r="I15" s="20" t="n">
        <v>4</v>
      </c>
      <c r="J15" s="21"/>
      <c r="K15" s="20" t="n">
        <v>0</v>
      </c>
      <c r="L15" s="21" t="n">
        <v>0</v>
      </c>
      <c r="M15" s="20" t="n">
        <v>73</v>
      </c>
      <c r="N15" s="22" t="n">
        <v>0.76</v>
      </c>
    </row>
    <row r="16" s="23" customFormat="true" ht="23.85" hidden="false" customHeight="false" outlineLevel="0" collapsed="false">
      <c r="A16" s="37" t="str">
        <f aca="false">'1'!A15</f>
        <v>INTERCONECTIVIDAD DE REDES</v>
      </c>
      <c r="B16" s="20" t="s">
        <v>44</v>
      </c>
      <c r="C16" s="20" t="str">
        <f aca="false">'1'!C15</f>
        <v>510A</v>
      </c>
      <c r="D16" s="20" t="str">
        <f aca="false">'1'!D15</f>
        <v>IINF</v>
      </c>
      <c r="E16" s="20" t="n">
        <f aca="false">'1'!E15</f>
        <v>25</v>
      </c>
      <c r="F16" s="20" t="n">
        <v>21</v>
      </c>
      <c r="G16" s="20"/>
      <c r="H16" s="21"/>
      <c r="I16" s="20" t="n">
        <v>4</v>
      </c>
      <c r="J16" s="21"/>
      <c r="K16" s="20" t="n">
        <v>0</v>
      </c>
      <c r="L16" s="21" t="n">
        <v>0</v>
      </c>
      <c r="M16" s="20" t="n">
        <v>83</v>
      </c>
      <c r="N16" s="22" t="n">
        <v>0.84</v>
      </c>
    </row>
    <row r="17" s="23" customFormat="true" ht="23.85" hidden="false" customHeight="false" outlineLevel="0" collapsed="false">
      <c r="A17" s="37" t="s">
        <v>31</v>
      </c>
      <c r="B17" s="20" t="s">
        <v>46</v>
      </c>
      <c r="C17" s="20" t="s">
        <v>32</v>
      </c>
      <c r="D17" s="20" t="s">
        <v>30</v>
      </c>
      <c r="E17" s="20" t="n">
        <v>25</v>
      </c>
      <c r="F17" s="20" t="n">
        <v>23</v>
      </c>
      <c r="G17" s="20"/>
      <c r="H17" s="21"/>
      <c r="I17" s="20" t="n">
        <v>2</v>
      </c>
      <c r="J17" s="21"/>
      <c r="K17" s="20" t="n">
        <v>0</v>
      </c>
      <c r="L17" s="21" t="n">
        <v>0</v>
      </c>
      <c r="M17" s="20" t="n">
        <v>88</v>
      </c>
      <c r="N17" s="22" t="n">
        <v>0.84</v>
      </c>
    </row>
    <row r="18" s="23" customFormat="true" ht="12.75" hidden="false" customHeight="false" outlineLevel="0" collapsed="false">
      <c r="A18" s="37" t="str">
        <f aca="false">'1'!A16</f>
        <v>INFORMÁTICA PARA LA ADMINISTRACIÓN</v>
      </c>
      <c r="B18" s="20" t="s">
        <v>46</v>
      </c>
      <c r="C18" s="20" t="s">
        <v>32</v>
      </c>
      <c r="D18" s="20" t="str">
        <f aca="false">'1'!D16</f>
        <v>LADM</v>
      </c>
      <c r="E18" s="20" t="n">
        <f aca="false">'1'!E16</f>
        <v>23</v>
      </c>
      <c r="F18" s="20" t="n">
        <v>19</v>
      </c>
      <c r="G18" s="20"/>
      <c r="H18" s="21"/>
      <c r="I18" s="20" t="n">
        <v>4</v>
      </c>
      <c r="J18" s="21"/>
      <c r="K18" s="20" t="n">
        <v>0</v>
      </c>
      <c r="L18" s="21" t="n">
        <v>0</v>
      </c>
      <c r="M18" s="20" t="n">
        <v>76</v>
      </c>
      <c r="N18" s="22" t="n">
        <v>0.83</v>
      </c>
    </row>
    <row r="19" s="23" customFormat="true" ht="23.85" hidden="false" customHeight="false" outlineLevel="0" collapsed="false">
      <c r="A19" s="37" t="str">
        <f aca="false">'1'!A17</f>
        <v>INFORMÁTICA PARA LA ADMINISTRACIÓN</v>
      </c>
      <c r="B19" s="20" t="s">
        <v>46</v>
      </c>
      <c r="C19" s="20" t="str">
        <f aca="false">'1'!C16</f>
        <v>105A</v>
      </c>
      <c r="D19" s="20" t="str">
        <f aca="false">'1'!D17</f>
        <v>LADM</v>
      </c>
      <c r="E19" s="20" t="n">
        <f aca="false">'1'!E17</f>
        <v>28</v>
      </c>
      <c r="F19" s="20" t="n">
        <v>15</v>
      </c>
      <c r="G19" s="20"/>
      <c r="H19" s="21"/>
      <c r="I19" s="20" t="n">
        <v>13</v>
      </c>
      <c r="J19" s="21"/>
      <c r="K19" s="20" t="n">
        <v>0</v>
      </c>
      <c r="L19" s="21" t="n">
        <v>0</v>
      </c>
      <c r="M19" s="20" t="n">
        <v>50</v>
      </c>
      <c r="N19" s="22" t="n">
        <v>0.54</v>
      </c>
    </row>
    <row r="20" s="23" customFormat="true" ht="12.75" hidden="false" customHeight="false" outlineLevel="0" collapsed="false">
      <c r="A20" s="37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2.75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6.5" hidden="false" customHeight="true" outlineLevel="0" collapsed="false">
      <c r="A28" s="20"/>
      <c r="B28" s="20"/>
      <c r="C28" s="20"/>
      <c r="D28" s="20"/>
      <c r="E28" s="20"/>
      <c r="F28" s="20"/>
      <c r="G28" s="20"/>
      <c r="H28" s="21"/>
      <c r="I28" s="20" t="n">
        <f aca="false">(E28-SUM(F28:G28))-K28</f>
        <v>0</v>
      </c>
      <c r="J28" s="21"/>
      <c r="K28" s="20"/>
      <c r="L28" s="21"/>
      <c r="M28" s="20"/>
      <c r="N28" s="22"/>
    </row>
    <row r="29" customFormat="false" ht="13.5" hidden="false" customHeight="false" outlineLevel="0" collapsed="false">
      <c r="A29" s="24" t="s">
        <v>37</v>
      </c>
      <c r="B29" s="25" t="s">
        <v>38</v>
      </c>
      <c r="C29" s="25" t="s">
        <v>38</v>
      </c>
      <c r="D29" s="25" t="s">
        <v>38</v>
      </c>
      <c r="E29" s="25" t="n">
        <f aca="false">SUM(E14:E28)</f>
        <v>133</v>
      </c>
      <c r="F29" s="25" t="n">
        <f aca="false">SUM(F14:F28)</f>
        <v>104</v>
      </c>
      <c r="G29" s="25" t="n">
        <f aca="false">SUM(G14:G28)</f>
        <v>0</v>
      </c>
      <c r="H29" s="26" t="n">
        <f aca="false">SUM(F29:G29)/E29</f>
        <v>0.781954887218045</v>
      </c>
      <c r="I29" s="25" t="n">
        <f aca="false">(E29-SUM(F29:G29))-K29</f>
        <v>29</v>
      </c>
      <c r="J29" s="26" t="n">
        <f aca="false">I29/E29</f>
        <v>0.218045112781955</v>
      </c>
      <c r="K29" s="25" t="n">
        <f aca="false">SUM(K14:K28)</f>
        <v>0</v>
      </c>
      <c r="L29" s="26" t="n">
        <f aca="false">K29/E29</f>
        <v>0</v>
      </c>
      <c r="M29" s="25" t="n">
        <f aca="false">AVERAGE(M14:M28)</f>
        <v>75.3333333333333</v>
      </c>
      <c r="N29" s="27" t="n">
        <f aca="false">AVERAGE(N14:N28)</f>
        <v>0.781666666666667</v>
      </c>
    </row>
    <row r="31" customFormat="false" ht="120" hidden="false" customHeight="true" outlineLevel="0" collapsed="false">
      <c r="A31" s="28" t="s">
        <v>39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3" customFormat="false" ht="12.75" hidden="false" customHeight="false" outlineLevel="0" collapsed="false">
      <c r="A33" s="29"/>
    </row>
    <row r="34" customFormat="false" ht="12.75" hidden="false" customHeight="true" outlineLevel="0" collapsed="false">
      <c r="B34" s="30" t="s">
        <v>40</v>
      </c>
      <c r="C34" s="30"/>
      <c r="D34" s="30"/>
      <c r="G34" s="4" t="s">
        <v>41</v>
      </c>
      <c r="H34" s="4"/>
      <c r="I34" s="4"/>
      <c r="J34" s="4"/>
    </row>
    <row r="35" customFormat="false" ht="62.25" hidden="false" customHeight="true" outlineLevel="0" collapsed="false">
      <c r="B35" s="11"/>
      <c r="C35" s="11"/>
      <c r="D35" s="11"/>
      <c r="G35" s="9"/>
      <c r="H35" s="9"/>
      <c r="I35" s="9"/>
      <c r="J35" s="9"/>
    </row>
    <row r="36" customFormat="false" ht="12.75" hidden="true" customHeight="false" outlineLevel="0" collapsed="false">
      <c r="A36" s="31" t="e">
        <f aca="false">#REF!</f>
        <v>#REF!</v>
      </c>
      <c r="B36" s="31"/>
      <c r="C36" s="13"/>
      <c r="E36" s="32"/>
      <c r="F36" s="32"/>
      <c r="G36" s="32"/>
      <c r="H36" s="32"/>
    </row>
    <row r="37" customFormat="false" ht="12.75" hidden="true" customHeight="false" outlineLevel="0" collapsed="false"/>
    <row r="38" customFormat="false" ht="45" hidden="false" customHeight="true" outlineLevel="0" collapsed="false">
      <c r="B38" s="33" t="str">
        <f aca="false">B10</f>
        <v>LORENZO DE JESUS ORGANISTA OLIVEROS</v>
      </c>
      <c r="C38" s="33"/>
      <c r="D38" s="33"/>
      <c r="E38" s="34"/>
      <c r="F38" s="34"/>
      <c r="G38" s="35" t="s">
        <v>42</v>
      </c>
      <c r="H38" s="35"/>
      <c r="I38" s="35"/>
      <c r="J38" s="35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1:N31"/>
    <mergeCell ref="B34:D34"/>
    <mergeCell ref="G34:J34"/>
    <mergeCell ref="B35:D35"/>
    <mergeCell ref="G35:J35"/>
    <mergeCell ref="A36:B36"/>
    <mergeCell ref="E36:H36"/>
    <mergeCell ref="B38:D38"/>
    <mergeCell ref="G38:J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8"/>
  <sheetViews>
    <sheetView showFormulas="false" showGridLines="true" showRowColHeaders="true" showZeros="true" rightToLeft="false" tabSelected="false" showOutlineSymbols="true" defaultGridColor="true" view="normal" topLeftCell="A8" colorId="64" zoomScale="100" zoomScaleNormal="100" zoomScalePageLayoutView="100" workbookViewId="0">
      <selection pane="topLeft" activeCell="N21" activeCellId="0" sqref="N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47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3</v>
      </c>
      <c r="I8" s="12" t="s">
        <v>9</v>
      </c>
      <c r="J8" s="12"/>
      <c r="K8" s="12"/>
      <c r="L8" s="9" t="str">
        <f aca="false">'1'!L8</f>
        <v>SEP 2023-ENE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JESUS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true" outlineLevel="0" collapsed="false">
      <c r="A14" s="19" t="str">
        <f aca="false">'1'!A14</f>
        <v>TÓPICOS DE BASE DE DATOS</v>
      </c>
      <c r="B14" s="20" t="s">
        <v>48</v>
      </c>
      <c r="C14" s="20" t="str">
        <f aca="false">'1'!C14</f>
        <v>710A</v>
      </c>
      <c r="D14" s="20" t="str">
        <f aca="false">'1'!D14</f>
        <v>IINF</v>
      </c>
      <c r="E14" s="20" t="n">
        <f aca="false">'1'!E14</f>
        <v>16</v>
      </c>
      <c r="F14" s="20" t="n">
        <v>14</v>
      </c>
      <c r="G14" s="20"/>
      <c r="H14" s="21"/>
      <c r="I14" s="20" t="n">
        <v>2</v>
      </c>
      <c r="J14" s="21"/>
      <c r="K14" s="20" t="n">
        <v>0</v>
      </c>
      <c r="L14" s="21" t="n">
        <v>0</v>
      </c>
      <c r="M14" s="20" t="n">
        <v>85</v>
      </c>
      <c r="N14" s="22" t="n">
        <v>0.88</v>
      </c>
    </row>
    <row r="15" s="23" customFormat="true" ht="23.85" hidden="false" customHeight="false" outlineLevel="0" collapsed="false">
      <c r="A15" s="19" t="str">
        <f aca="false">'1'!A15</f>
        <v>INTERCONECTIVIDAD DE REDES</v>
      </c>
      <c r="B15" s="20" t="s">
        <v>48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25</v>
      </c>
      <c r="F15" s="20" t="n">
        <v>24</v>
      </c>
      <c r="G15" s="20"/>
      <c r="H15" s="21"/>
      <c r="I15" s="20" t="n">
        <v>1</v>
      </c>
      <c r="J15" s="21"/>
      <c r="K15" s="20" t="n">
        <v>0</v>
      </c>
      <c r="L15" s="21" t="n">
        <v>0</v>
      </c>
      <c r="M15" s="20" t="n">
        <v>91</v>
      </c>
      <c r="N15" s="22" t="n">
        <v>0.76</v>
      </c>
    </row>
    <row r="16" s="23" customFormat="true" ht="23.85" hidden="false" customHeight="false" outlineLevel="0" collapsed="false">
      <c r="A16" s="19" t="s">
        <v>31</v>
      </c>
      <c r="B16" s="20" t="s">
        <v>49</v>
      </c>
      <c r="C16" s="20" t="s">
        <v>32</v>
      </c>
      <c r="D16" s="20" t="s">
        <v>30</v>
      </c>
      <c r="E16" s="20" t="n">
        <v>25</v>
      </c>
      <c r="F16" s="20" t="n">
        <v>23</v>
      </c>
      <c r="G16" s="20"/>
      <c r="H16" s="21"/>
      <c r="I16" s="20" t="n">
        <v>2</v>
      </c>
      <c r="J16" s="21"/>
      <c r="K16" s="20" t="n">
        <v>0</v>
      </c>
      <c r="L16" s="21" t="n">
        <v>0</v>
      </c>
      <c r="M16" s="20" t="n">
        <v>87</v>
      </c>
      <c r="N16" s="22" t="n">
        <v>0.84</v>
      </c>
    </row>
    <row r="17" s="23" customFormat="true" ht="12.75" hidden="false" customHeight="false" outlineLevel="0" collapsed="false">
      <c r="A17" s="19" t="str">
        <f aca="false">'1'!A16</f>
        <v>INFORMÁTICA PARA LA ADMINISTRACIÓN</v>
      </c>
      <c r="B17" s="20" t="s">
        <v>48</v>
      </c>
      <c r="C17" s="20" t="str">
        <f aca="false">'1'!C16</f>
        <v>105A</v>
      </c>
      <c r="D17" s="20" t="str">
        <f aca="false">'1'!D16</f>
        <v>LADM</v>
      </c>
      <c r="E17" s="20" t="n">
        <f aca="false">'1'!E16</f>
        <v>23</v>
      </c>
      <c r="F17" s="20" t="n">
        <v>20</v>
      </c>
      <c r="G17" s="20"/>
      <c r="H17" s="21"/>
      <c r="I17" s="20" t="n">
        <v>3</v>
      </c>
      <c r="J17" s="21"/>
      <c r="K17" s="20" t="n">
        <v>0</v>
      </c>
      <c r="L17" s="21" t="n">
        <v>0</v>
      </c>
      <c r="M17" s="20" t="n">
        <v>86</v>
      </c>
      <c r="N17" s="22" t="n">
        <v>0.87</v>
      </c>
    </row>
    <row r="18" s="23" customFormat="true" ht="12.75" hidden="false" customHeight="false" outlineLevel="0" collapsed="false">
      <c r="A18" s="19" t="s">
        <v>33</v>
      </c>
      <c r="B18" s="20" t="s">
        <v>49</v>
      </c>
      <c r="C18" s="20" t="s">
        <v>34</v>
      </c>
      <c r="D18" s="20" t="s">
        <v>35</v>
      </c>
      <c r="E18" s="20" t="n">
        <v>23</v>
      </c>
      <c r="F18" s="20" t="n">
        <v>19</v>
      </c>
      <c r="G18" s="20"/>
      <c r="H18" s="21"/>
      <c r="I18" s="20" t="n">
        <v>4</v>
      </c>
      <c r="J18" s="21"/>
      <c r="K18" s="20" t="n">
        <v>0</v>
      </c>
      <c r="L18" s="21" t="n">
        <v>0</v>
      </c>
      <c r="M18" s="20" t="n">
        <v>81</v>
      </c>
      <c r="N18" s="22" t="n">
        <v>0.83</v>
      </c>
    </row>
    <row r="19" s="23" customFormat="true" ht="23.85" hidden="false" customHeight="false" outlineLevel="0" collapsed="false">
      <c r="A19" s="19" t="str">
        <f aca="false">'1'!A17</f>
        <v>INFORMÁTICA PARA LA ADMINISTRACIÓN</v>
      </c>
      <c r="B19" s="20" t="s">
        <v>48</v>
      </c>
      <c r="C19" s="20" t="str">
        <f aca="false">'1'!C17</f>
        <v>105C</v>
      </c>
      <c r="D19" s="20" t="str">
        <f aca="false">'1'!D17</f>
        <v>LADM</v>
      </c>
      <c r="E19" s="20" t="n">
        <f aca="false">'1'!E17</f>
        <v>28</v>
      </c>
      <c r="F19" s="20" t="n">
        <v>18</v>
      </c>
      <c r="G19" s="20"/>
      <c r="H19" s="21"/>
      <c r="I19" s="20" t="n">
        <v>10</v>
      </c>
      <c r="J19" s="21"/>
      <c r="K19" s="20" t="n">
        <v>0</v>
      </c>
      <c r="L19" s="21" t="n">
        <v>0</v>
      </c>
      <c r="M19" s="20" t="n">
        <v>64</v>
      </c>
      <c r="N19" s="22" t="n">
        <v>0.64</v>
      </c>
    </row>
    <row r="20" s="23" customFormat="true" ht="12.75" hidden="false" customHeight="false" outlineLevel="0" collapsed="false">
      <c r="A20" s="20" t="s">
        <v>33</v>
      </c>
      <c r="B20" s="20" t="s">
        <v>49</v>
      </c>
      <c r="C20" s="20" t="s">
        <v>36</v>
      </c>
      <c r="D20" s="20" t="s">
        <v>35</v>
      </c>
      <c r="E20" s="20" t="n">
        <v>28</v>
      </c>
      <c r="F20" s="20" t="n">
        <v>20</v>
      </c>
      <c r="G20" s="20"/>
      <c r="H20" s="21"/>
      <c r="I20" s="20" t="n">
        <f aca="false">(E20-SUM(F20:G20))-K20</f>
        <v>8</v>
      </c>
      <c r="J20" s="21"/>
      <c r="K20" s="20" t="n">
        <v>0</v>
      </c>
      <c r="L20" s="21" t="n">
        <v>0</v>
      </c>
      <c r="M20" s="20" t="n">
        <v>69</v>
      </c>
      <c r="N20" s="22" t="n">
        <v>0.71</v>
      </c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2.75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6.5" hidden="false" customHeight="true" outlineLevel="0" collapsed="false">
      <c r="A28" s="20"/>
      <c r="B28" s="20"/>
      <c r="C28" s="20"/>
      <c r="D28" s="20"/>
      <c r="E28" s="20"/>
      <c r="F28" s="20"/>
      <c r="G28" s="20"/>
      <c r="H28" s="21"/>
      <c r="I28" s="20" t="n">
        <f aca="false">(E28-SUM(F28:G28))-K28</f>
        <v>0</v>
      </c>
      <c r="J28" s="21"/>
      <c r="K28" s="20"/>
      <c r="L28" s="21"/>
      <c r="M28" s="20"/>
      <c r="N28" s="22"/>
    </row>
    <row r="29" customFormat="false" ht="13.5" hidden="false" customHeight="false" outlineLevel="0" collapsed="false">
      <c r="A29" s="24" t="s">
        <v>37</v>
      </c>
      <c r="B29" s="25" t="s">
        <v>38</v>
      </c>
      <c r="C29" s="25" t="s">
        <v>38</v>
      </c>
      <c r="D29" s="25" t="s">
        <v>38</v>
      </c>
      <c r="E29" s="25" t="n">
        <f aca="false">SUM(E14:E28)</f>
        <v>168</v>
      </c>
      <c r="F29" s="25" t="n">
        <f aca="false">SUM(F14:F28)</f>
        <v>138</v>
      </c>
      <c r="G29" s="25" t="n">
        <f aca="false">SUM(G14:G28)</f>
        <v>0</v>
      </c>
      <c r="H29" s="26" t="n">
        <f aca="false">SUM(F29:G29)/E29</f>
        <v>0.821428571428571</v>
      </c>
      <c r="I29" s="25" t="n">
        <f aca="false">(E29-SUM(F29:G29))-K29</f>
        <v>30</v>
      </c>
      <c r="J29" s="26" t="n">
        <f aca="false">I29/E29</f>
        <v>0.178571428571429</v>
      </c>
      <c r="K29" s="25" t="n">
        <f aca="false">SUM(K14:K28)</f>
        <v>0</v>
      </c>
      <c r="L29" s="26" t="n">
        <f aca="false">K29/E29</f>
        <v>0</v>
      </c>
      <c r="M29" s="25" t="n">
        <f aca="false">AVERAGE(M14:M28)</f>
        <v>80.4285714285714</v>
      </c>
      <c r="N29" s="38" t="n">
        <f aca="false">AVERAGE(N14:N28)</f>
        <v>0.79</v>
      </c>
    </row>
    <row r="31" customFormat="false" ht="120" hidden="false" customHeight="true" outlineLevel="0" collapsed="false">
      <c r="A31" s="28" t="s">
        <v>39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3" customFormat="false" ht="12.75" hidden="false" customHeight="false" outlineLevel="0" collapsed="false">
      <c r="A33" s="29"/>
    </row>
    <row r="34" customFormat="false" ht="12.75" hidden="false" customHeight="true" outlineLevel="0" collapsed="false">
      <c r="B34" s="30" t="s">
        <v>40</v>
      </c>
      <c r="C34" s="30"/>
      <c r="D34" s="30"/>
      <c r="G34" s="4" t="s">
        <v>41</v>
      </c>
      <c r="H34" s="4"/>
      <c r="I34" s="4"/>
      <c r="J34" s="4"/>
    </row>
    <row r="35" customFormat="false" ht="62.25" hidden="false" customHeight="true" outlineLevel="0" collapsed="false">
      <c r="B35" s="11"/>
      <c r="C35" s="11"/>
      <c r="D35" s="11"/>
      <c r="G35" s="9"/>
      <c r="H35" s="9"/>
      <c r="I35" s="9"/>
      <c r="J35" s="9"/>
    </row>
    <row r="36" customFormat="false" ht="12.75" hidden="true" customHeight="false" outlineLevel="0" collapsed="false">
      <c r="A36" s="31" t="e">
        <f aca="false">#REF!</f>
        <v>#REF!</v>
      </c>
      <c r="B36" s="31"/>
      <c r="C36" s="13"/>
      <c r="E36" s="32"/>
      <c r="F36" s="32"/>
      <c r="G36" s="32"/>
      <c r="H36" s="32"/>
    </row>
    <row r="37" customFormat="false" ht="12.75" hidden="true" customHeight="false" outlineLevel="0" collapsed="false"/>
    <row r="38" customFormat="false" ht="45" hidden="false" customHeight="true" outlineLevel="0" collapsed="false">
      <c r="B38" s="33" t="str">
        <f aca="false">B10</f>
        <v>LORENZO DE JESUS ORGANISTA OLIVEROS</v>
      </c>
      <c r="C38" s="33"/>
      <c r="D38" s="33"/>
      <c r="E38" s="34"/>
      <c r="F38" s="34"/>
      <c r="G38" s="35" t="s">
        <v>42</v>
      </c>
      <c r="H38" s="35"/>
      <c r="I38" s="35"/>
      <c r="J38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1:N31"/>
    <mergeCell ref="B34:D34"/>
    <mergeCell ref="G34:J34"/>
    <mergeCell ref="B35:D35"/>
    <mergeCell ref="G35:J35"/>
    <mergeCell ref="A36:B36"/>
    <mergeCell ref="E36:H36"/>
    <mergeCell ref="B38:D38"/>
    <mergeCell ref="G38:J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4" colorId="64" zoomScale="110" zoomScaleNormal="110" zoomScalePageLayoutView="100" workbookViewId="0">
      <selection pane="topLeft" activeCell="N15" activeCellId="0" sqref="N1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50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3</v>
      </c>
      <c r="I8" s="12" t="s">
        <v>9</v>
      </c>
      <c r="J8" s="12"/>
      <c r="K8" s="12"/>
      <c r="L8" s="9" t="str">
        <f aca="false">'1'!L8</f>
        <v>SEP 2023-ENE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JESUS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20" t="str">
        <f aca="false">'1'!A14</f>
        <v>TÓPICOS DE BASE DE DATOS</v>
      </c>
      <c r="B14" s="20" t="s">
        <v>51</v>
      </c>
      <c r="C14" s="20" t="str">
        <f aca="false">'1'!C14</f>
        <v>710A</v>
      </c>
      <c r="D14" s="20" t="str">
        <f aca="false">'1'!D14</f>
        <v>IINF</v>
      </c>
      <c r="E14" s="20" t="n">
        <f aca="false">'1'!E14</f>
        <v>16</v>
      </c>
      <c r="F14" s="20" t="n">
        <v>12</v>
      </c>
      <c r="G14" s="20" t="n">
        <v>4</v>
      </c>
      <c r="H14" s="21" t="n">
        <v>1</v>
      </c>
      <c r="I14" s="20" t="n">
        <v>0</v>
      </c>
      <c r="J14" s="21" t="n">
        <v>0</v>
      </c>
      <c r="K14" s="20" t="n">
        <v>0</v>
      </c>
      <c r="L14" s="21" t="n">
        <v>0</v>
      </c>
      <c r="M14" s="20" t="n">
        <v>94</v>
      </c>
      <c r="N14" s="22" t="n">
        <v>0.69</v>
      </c>
    </row>
    <row r="15" s="23" customFormat="true" ht="23.85" hidden="false" customHeight="false" outlineLevel="0" collapsed="false">
      <c r="A15" s="20" t="str">
        <f aca="false">'1'!A15</f>
        <v>INTERCONECTIVIDAD DE REDES</v>
      </c>
      <c r="B15" s="20" t="s">
        <v>51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25</v>
      </c>
      <c r="F15" s="20" t="n">
        <v>21</v>
      </c>
      <c r="G15" s="20" t="n">
        <v>3</v>
      </c>
      <c r="H15" s="21" t="n">
        <v>0.96</v>
      </c>
      <c r="I15" s="20" t="n">
        <v>1</v>
      </c>
      <c r="J15" s="21" t="n">
        <v>0.04</v>
      </c>
      <c r="K15" s="20" t="n">
        <v>0</v>
      </c>
      <c r="L15" s="21" t="n">
        <v>0</v>
      </c>
      <c r="M15" s="20" t="n">
        <v>93</v>
      </c>
      <c r="N15" s="22" t="n">
        <v>0.88</v>
      </c>
    </row>
    <row r="16" s="23" customFormat="true" ht="28.45" hidden="false" customHeight="true" outlineLevel="0" collapsed="false">
      <c r="A16" s="20" t="str">
        <f aca="false">'1'!A16</f>
        <v>INFORMÁTICA PARA LA ADMINISTRACIÓN</v>
      </c>
      <c r="B16" s="20" t="s">
        <v>51</v>
      </c>
      <c r="C16" s="20" t="str">
        <f aca="false">'1'!C16</f>
        <v>105A</v>
      </c>
      <c r="D16" s="20" t="str">
        <f aca="false">'1'!D16</f>
        <v>LADM</v>
      </c>
      <c r="E16" s="20" t="n">
        <f aca="false">'1'!E16</f>
        <v>23</v>
      </c>
      <c r="F16" s="20" t="n">
        <v>18</v>
      </c>
      <c r="G16" s="20" t="n">
        <v>2</v>
      </c>
      <c r="H16" s="21" t="n">
        <v>0.87</v>
      </c>
      <c r="I16" s="20" t="n">
        <v>3</v>
      </c>
      <c r="J16" s="21" t="n">
        <v>0.13</v>
      </c>
      <c r="K16" s="20" t="n">
        <v>0</v>
      </c>
      <c r="L16" s="21" t="n">
        <v>0</v>
      </c>
      <c r="M16" s="20" t="n">
        <v>82</v>
      </c>
      <c r="N16" s="22" t="n">
        <v>0.87</v>
      </c>
    </row>
    <row r="17" s="23" customFormat="true" ht="23.85" hidden="false" customHeight="false" outlineLevel="0" collapsed="false">
      <c r="A17" s="20" t="str">
        <f aca="false">'1'!A17</f>
        <v>INFORMÁTICA PARA LA ADMINISTRACIÓN</v>
      </c>
      <c r="B17" s="20" t="s">
        <v>51</v>
      </c>
      <c r="C17" s="20" t="str">
        <f aca="false">'1'!C17</f>
        <v>105C</v>
      </c>
      <c r="D17" s="20" t="str">
        <f aca="false">'1'!D17</f>
        <v>LADM</v>
      </c>
      <c r="E17" s="20" t="n">
        <f aca="false">'1'!E17</f>
        <v>28</v>
      </c>
      <c r="F17" s="20" t="n">
        <v>10</v>
      </c>
      <c r="G17" s="20" t="n">
        <v>9</v>
      </c>
      <c r="H17" s="21" t="n">
        <v>0.68</v>
      </c>
      <c r="I17" s="20" t="n">
        <v>9</v>
      </c>
      <c r="J17" s="21" t="n">
        <v>0.32</v>
      </c>
      <c r="K17" s="20" t="n">
        <v>0</v>
      </c>
      <c r="L17" s="21" t="n">
        <v>0</v>
      </c>
      <c r="M17" s="20" t="n">
        <v>68</v>
      </c>
      <c r="N17" s="22" t="n">
        <v>0.68</v>
      </c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customFormat="fals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customFormat="fals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customFormat="fals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3.5" hidden="false" customHeight="false" outlineLevel="0" collapsed="false">
      <c r="A27" s="24" t="s">
        <v>37</v>
      </c>
      <c r="B27" s="25" t="s">
        <v>38</v>
      </c>
      <c r="C27" s="25" t="s">
        <v>38</v>
      </c>
      <c r="D27" s="25" t="s">
        <v>38</v>
      </c>
      <c r="E27" s="25" t="n">
        <f aca="false">SUM(E14:E26)</f>
        <v>92</v>
      </c>
      <c r="F27" s="25" t="n">
        <f aca="false">SUM(F14:F26)</f>
        <v>61</v>
      </c>
      <c r="G27" s="25" t="n">
        <f aca="false">SUM(G14:G26)</f>
        <v>18</v>
      </c>
      <c r="H27" s="26" t="n">
        <f aca="false">SUM(F27:G27)/E27</f>
        <v>0.858695652173913</v>
      </c>
      <c r="I27" s="25" t="n">
        <f aca="false">(E27-SUM(F27:G27))-K27</f>
        <v>13</v>
      </c>
      <c r="J27" s="26" t="n">
        <f aca="false">I27/E27</f>
        <v>0.141304347826087</v>
      </c>
      <c r="K27" s="25" t="n">
        <f aca="false">SUM(K14:K26)</f>
        <v>0</v>
      </c>
      <c r="L27" s="26" t="n">
        <f aca="false">K27/E27</f>
        <v>0</v>
      </c>
      <c r="M27" s="25" t="n">
        <f aca="false">AVERAGE(M14:M26)</f>
        <v>84.25</v>
      </c>
      <c r="N27" s="27" t="n">
        <f aca="false">AVERAGE(N14:N26)</f>
        <v>0.78</v>
      </c>
    </row>
    <row r="29" customFormat="false" ht="120" hidden="false" customHeight="true" outlineLevel="0" collapsed="false">
      <c r="A29" s="28" t="s">
        <v>39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customFormat="false" ht="12.75" hidden="false" customHeight="false" outlineLevel="0" collapsed="false">
      <c r="A31" s="29"/>
    </row>
    <row r="32" customFormat="false" ht="12.75" hidden="false" customHeight="true" outlineLevel="0" collapsed="false">
      <c r="B32" s="30" t="s">
        <v>40</v>
      </c>
      <c r="C32" s="30"/>
      <c r="D32" s="30"/>
      <c r="G32" s="4" t="s">
        <v>41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1" t="e">
        <f aca="false">#REF!</f>
        <v>#REF!</v>
      </c>
      <c r="B34" s="31"/>
      <c r="C34" s="13"/>
      <c r="E34" s="32"/>
      <c r="F34" s="32"/>
      <c r="G34" s="32"/>
      <c r="H34" s="32"/>
    </row>
    <row r="35" customFormat="false" ht="12.75" hidden="true" customHeight="false" outlineLevel="0" collapsed="false"/>
    <row r="36" customFormat="false" ht="45" hidden="false" customHeight="true" outlineLevel="0" collapsed="false">
      <c r="B36" s="33" t="str">
        <f aca="false">B10</f>
        <v>LORENZO DE JESUS ORGANISTA OLIVEROS</v>
      </c>
      <c r="C36" s="33"/>
      <c r="D36" s="33"/>
      <c r="E36" s="34"/>
      <c r="F36" s="34"/>
      <c r="G36" s="35" t="s">
        <v>42</v>
      </c>
      <c r="H36" s="35"/>
      <c r="I36" s="35"/>
      <c r="J36" s="35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234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2024-01-12T08:46:14Z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