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FEB 2023\"/>
    </mc:Choice>
  </mc:AlternateContent>
  <xr:revisionPtr revIDLastSave="0" documentId="13_ncr:1_{57FA77B7-17BF-4B8A-BD15-3B01326A35F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22" l="1"/>
  <c r="C18" i="22"/>
  <c r="D18" i="22"/>
  <c r="E18" i="22"/>
  <c r="F30" i="22"/>
  <c r="L18" i="22"/>
  <c r="D23" i="25"/>
  <c r="N28" i="25"/>
  <c r="M28" i="25"/>
  <c r="K28" i="25"/>
  <c r="G28" i="25"/>
  <c r="F28" i="25"/>
  <c r="E28" i="25"/>
  <c r="L28" i="25" s="1"/>
  <c r="B37" i="25"/>
  <c r="L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B10" i="23"/>
  <c r="B37" i="23"/>
  <c r="L8" i="23"/>
  <c r="H8" i="23"/>
  <c r="E8" i="23"/>
  <c r="E30" i="22"/>
  <c r="B10" i="22"/>
  <c r="B39" i="22" s="1"/>
  <c r="L8" i="22"/>
  <c r="H8" i="22"/>
  <c r="E8" i="22"/>
  <c r="N30" i="22"/>
  <c r="M30" i="22"/>
  <c r="K30" i="22"/>
  <c r="G30" i="22"/>
  <c r="B37" i="10"/>
  <c r="E28" i="10"/>
  <c r="E28" i="24"/>
  <c r="E28" i="23" l="1"/>
  <c r="L28" i="23" s="1"/>
  <c r="I30" i="22"/>
  <c r="J30" i="22" s="1"/>
  <c r="H30" i="22"/>
  <c r="L30" i="22"/>
  <c r="H28" i="25"/>
  <c r="I28" i="25"/>
  <c r="J28" i="25" s="1"/>
  <c r="H28" i="24"/>
  <c r="I28" i="24"/>
  <c r="J28" i="24" s="1"/>
  <c r="L28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<sst xmlns="http://schemas.openxmlformats.org/spreadsheetml/2006/main" count="240" uniqueCount="53">
  <si>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</si>
  <si>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</si>
  <si>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</si>
  <si>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</si>
  <si>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</si>
  <si>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</si>
  <si>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</si>
  <si>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</si>
  <si>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</si>
  <si>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</si>
  <si>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</si>
  <si>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</si>
  <si>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</si>
  <si>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</si>
  <si>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</si>
  <si>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</si>
  <si>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</si>
  <si>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</si>
  <si>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</si>
  <si>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</si>
  <si>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</si>
  <si>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</si>
  <si>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</si>
  <si>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</si>
  <si>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</si>
  <si>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</si>
  <si>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</si>
  <si>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</si>
  <si>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</si>
  <si>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</si>
  <si>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</si>
  <si>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</si>
  <si>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L.C Manuel de Jesús Cano Bustamante</t>
  </si>
  <si>
    <t>Licenciatura en Administración</t>
  </si>
  <si>
    <t xml:space="preserve">Lic. En Administación </t>
  </si>
  <si>
    <t>Final</t>
  </si>
  <si>
    <t xml:space="preserve"> S/E</t>
  </si>
  <si>
    <t>S/E</t>
  </si>
  <si>
    <t>L.C. Manuel de Jesus Cano Bustamante</t>
  </si>
  <si>
    <t>Lic. En Administración</t>
  </si>
  <si>
    <t>Agosto 2023/ Enero 2024</t>
  </si>
  <si>
    <t>Taller de Etica</t>
  </si>
  <si>
    <t>Fundamentos de investigación</t>
  </si>
  <si>
    <t>Fundamentos de Investigación</t>
  </si>
  <si>
    <t>Comportamiento Organizacional</t>
  </si>
  <si>
    <t xml:space="preserve">Dinamica Social </t>
  </si>
  <si>
    <t>105-A</t>
  </si>
  <si>
    <t>105-B</t>
  </si>
  <si>
    <t>105.C</t>
  </si>
  <si>
    <t>305-B</t>
  </si>
  <si>
    <t>305-A</t>
  </si>
  <si>
    <t>%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</si>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</sst>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1" zoomScaleNormal="81" zoomScaleSheetLayoutView="100" zoomScalePageLayoutView="85" workbookViewId="0">
      <selection activeCell="I17" sqref="I17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6.453125" style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4" ht="13" x14ac:dyDescent="0.3">
      <c r="A10" s="4" t="s">
        <v>8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41</v>
      </c>
      <c r="B14" s="9" t="s">
        <v>36</v>
      </c>
      <c r="C14" s="9" t="s">
        <v>46</v>
      </c>
      <c r="D14" s="9" t="s">
        <v>31</v>
      </c>
      <c r="E14" s="9">
        <v>18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43</v>
      </c>
      <c r="B15" s="9" t="s">
        <v>37</v>
      </c>
      <c r="C15" s="9" t="s">
        <v>47</v>
      </c>
      <c r="D15" s="9" t="s">
        <v>31</v>
      </c>
      <c r="E15" s="9">
        <v>31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42</v>
      </c>
      <c r="B16" s="9" t="s">
        <v>37</v>
      </c>
      <c r="C16" s="9" t="s">
        <v>48</v>
      </c>
      <c r="D16" s="9" t="s">
        <v>31</v>
      </c>
      <c r="E16" s="9">
        <v>23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44</v>
      </c>
      <c r="B17" s="9" t="s">
        <v>37</v>
      </c>
      <c r="C17" s="9" t="s">
        <v>49</v>
      </c>
      <c r="D17" s="9" t="s">
        <v>31</v>
      </c>
      <c r="E17" s="9">
        <v>31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45</v>
      </c>
      <c r="B18" s="9" t="s">
        <v>37</v>
      </c>
      <c r="C18" s="9" t="s">
        <v>50</v>
      </c>
      <c r="D18" s="9" t="s">
        <v>31</v>
      </c>
      <c r="E18" s="9">
        <v>28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topLeftCell="A30" zoomScale="88" zoomScaleNormal="88" zoomScaleSheetLayoutView="100" zoomScalePageLayoutView="85" workbookViewId="0">
      <selection activeCell="G39" sqref="G39:J39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4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41</v>
      </c>
      <c r="B14" s="9">
        <v>1</v>
      </c>
      <c r="C14" s="9" t="s">
        <v>46</v>
      </c>
      <c r="D14" s="9" t="s">
        <v>31</v>
      </c>
      <c r="E14" s="9">
        <v>18</v>
      </c>
      <c r="F14" s="9">
        <v>17</v>
      </c>
      <c r="G14" s="9"/>
      <c r="H14" s="10">
        <v>0.94</v>
      </c>
      <c r="I14" s="9">
        <v>1</v>
      </c>
      <c r="J14" s="10">
        <v>0.06</v>
      </c>
      <c r="K14" s="9"/>
      <c r="L14" s="10">
        <v>0</v>
      </c>
      <c r="M14" s="9">
        <v>84</v>
      </c>
      <c r="N14" s="15">
        <v>0.94</v>
      </c>
    </row>
    <row r="15" spans="1:14" s="11" customFormat="1" ht="25" x14ac:dyDescent="0.25">
      <c r="A15" s="8" t="s">
        <v>43</v>
      </c>
      <c r="B15" s="9">
        <v>1</v>
      </c>
      <c r="C15" s="9" t="s">
        <v>47</v>
      </c>
      <c r="D15" s="9" t="s">
        <v>31</v>
      </c>
      <c r="E15" s="9">
        <v>31</v>
      </c>
      <c r="F15" s="9">
        <v>19</v>
      </c>
      <c r="G15" s="9"/>
      <c r="H15" s="10">
        <v>0.61</v>
      </c>
      <c r="I15" s="9">
        <v>12</v>
      </c>
      <c r="J15" s="10">
        <v>0.39</v>
      </c>
      <c r="K15" s="9"/>
      <c r="L15" s="10">
        <v>0</v>
      </c>
      <c r="M15" s="9">
        <v>47</v>
      </c>
      <c r="N15" s="15">
        <v>0.61</v>
      </c>
    </row>
    <row r="16" spans="1:14" s="11" customFormat="1" ht="25" x14ac:dyDescent="0.25">
      <c r="A16" s="8" t="s">
        <v>42</v>
      </c>
      <c r="B16" s="9">
        <v>1</v>
      </c>
      <c r="C16" s="9" t="s">
        <v>48</v>
      </c>
      <c r="D16" s="9" t="s">
        <v>31</v>
      </c>
      <c r="E16" s="9">
        <v>23</v>
      </c>
      <c r="F16" s="9">
        <v>17</v>
      </c>
      <c r="G16" s="9"/>
      <c r="H16" s="10">
        <v>0.74</v>
      </c>
      <c r="I16" s="9">
        <v>6</v>
      </c>
      <c r="J16" s="10">
        <v>0.26</v>
      </c>
      <c r="K16" s="9"/>
      <c r="L16" s="10">
        <v>0</v>
      </c>
      <c r="M16" s="9">
        <v>58</v>
      </c>
      <c r="N16" s="15">
        <v>0.74</v>
      </c>
    </row>
    <row r="17" spans="1:16" s="11" customFormat="1" ht="25" x14ac:dyDescent="0.25">
      <c r="A17" s="8" t="s">
        <v>44</v>
      </c>
      <c r="B17" s="9">
        <v>1</v>
      </c>
      <c r="C17" s="9" t="s">
        <v>49</v>
      </c>
      <c r="D17" s="9" t="s">
        <v>31</v>
      </c>
      <c r="E17" s="9">
        <v>31</v>
      </c>
      <c r="F17" s="9">
        <v>30</v>
      </c>
      <c r="G17" s="9"/>
      <c r="H17" s="10">
        <v>0.97</v>
      </c>
      <c r="I17" s="9">
        <v>1</v>
      </c>
      <c r="J17" s="10">
        <v>0.03</v>
      </c>
      <c r="K17" s="9"/>
      <c r="L17" s="10">
        <v>0</v>
      </c>
      <c r="M17" s="9">
        <v>86</v>
      </c>
      <c r="N17" s="15">
        <v>0.71</v>
      </c>
    </row>
    <row r="18" spans="1:16" s="11" customFormat="1" ht="25" x14ac:dyDescent="0.25">
      <c r="A18" s="8" t="str">
        <f t="shared" ref="A18:L18" si="0">A17</f>
        <v>Comportamiento Organizacional</v>
      </c>
      <c r="B18" s="9">
        <v>2</v>
      </c>
      <c r="C18" s="9" t="str">
        <f t="shared" si="0"/>
        <v>305-B</v>
      </c>
      <c r="D18" s="9" t="str">
        <f t="shared" si="0"/>
        <v>LADM</v>
      </c>
      <c r="E18" s="9">
        <f t="shared" si="0"/>
        <v>31</v>
      </c>
      <c r="F18" s="9">
        <v>31</v>
      </c>
      <c r="G18" s="9"/>
      <c r="H18" s="10">
        <v>1</v>
      </c>
      <c r="I18" s="9">
        <v>0</v>
      </c>
      <c r="J18" s="10">
        <v>0</v>
      </c>
      <c r="K18" s="9"/>
      <c r="L18" s="10">
        <f t="shared" si="0"/>
        <v>0</v>
      </c>
      <c r="M18" s="9">
        <v>87</v>
      </c>
      <c r="N18" s="15">
        <v>0.62</v>
      </c>
    </row>
    <row r="19" spans="1:16" s="11" customFormat="1" ht="25" x14ac:dyDescent="0.25">
      <c r="A19" s="8" t="s">
        <v>45</v>
      </c>
      <c r="B19" s="9">
        <v>1</v>
      </c>
      <c r="C19" s="9" t="s">
        <v>50</v>
      </c>
      <c r="D19" s="9" t="s">
        <v>31</v>
      </c>
      <c r="E19" s="9">
        <v>28</v>
      </c>
      <c r="F19" s="9">
        <v>23</v>
      </c>
      <c r="G19" s="9"/>
      <c r="H19" s="10">
        <v>0.82</v>
      </c>
      <c r="I19" s="9">
        <v>5</v>
      </c>
      <c r="J19" s="10">
        <v>0.18</v>
      </c>
      <c r="K19" s="9"/>
      <c r="L19" s="10">
        <v>0</v>
      </c>
      <c r="M19" s="9">
        <v>72</v>
      </c>
      <c r="N19" s="15">
        <v>0.64</v>
      </c>
    </row>
    <row r="20" spans="1:16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6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P25" s="11" t="s">
        <v>51</v>
      </c>
    </row>
    <row r="26" spans="1:16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6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6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162</v>
      </c>
      <c r="F30" s="17">
        <f>SUM(F14:F29)</f>
        <v>137</v>
      </c>
      <c r="G30" s="17">
        <f>SUM(G14:G29)</f>
        <v>0</v>
      </c>
      <c r="H30" s="18">
        <f>SUM(F30:G30)/E30</f>
        <v>0.84567901234567899</v>
      </c>
      <c r="I30" s="17">
        <f t="shared" ref="I30" si="1">(E30-SUM(F30:G30))-K30</f>
        <v>25</v>
      </c>
      <c r="J30" s="18">
        <f t="shared" ref="J30" si="2">I30/E30</f>
        <v>0.15432098765432098</v>
      </c>
      <c r="K30" s="17">
        <f>SUM(K14:K29)</f>
        <v>0</v>
      </c>
      <c r="L30" s="18">
        <f t="shared" ref="L30" si="3">K30/E30</f>
        <v>0</v>
      </c>
      <c r="M30" s="17">
        <f>AVERAGE(M14:M29)</f>
        <v>72.333333333333329</v>
      </c>
      <c r="N30" s="19">
        <f>AVERAGE(N14:N29)</f>
        <v>0.71</v>
      </c>
    </row>
    <row r="32" spans="1:16" ht="120" customHeight="1" x14ac:dyDescent="0.25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5">
      <c r="A34" s="12"/>
    </row>
    <row r="35" spans="1:10" ht="13" x14ac:dyDescent="0.3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5">
      <c r="B36" s="38"/>
      <c r="C36" s="38"/>
      <c r="D36" s="38"/>
      <c r="G36" s="34"/>
      <c r="H36" s="34"/>
      <c r="I36" s="34"/>
      <c r="J36" s="34"/>
    </row>
    <row r="37" spans="1:10" hidden="1" x14ac:dyDescent="0.25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5"/>
    <row r="39" spans="1:10" ht="45" customHeight="1" x14ac:dyDescent="0.25">
      <c r="B39" s="40" t="str">
        <f>B10</f>
        <v>MCA.  Erika del Carmen Páez Chacha</v>
      </c>
      <c r="C39" s="40"/>
      <c r="D39" s="40"/>
      <c r="E39" s="13"/>
      <c r="F39" s="13"/>
      <c r="G39" s="40" t="s">
        <v>38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abSelected="1" topLeftCell="A11" zoomScale="85" zoomScaleNormal="85" zoomScaleSheetLayoutView="100" zoomScalePageLayoutView="85" workbookViewId="0">
      <selection activeCell="M34" sqref="M3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P5" s="1">
        <v>2</v>
      </c>
    </row>
    <row r="6" spans="1:16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6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" thickBot="1" x14ac:dyDescent="0.3">
      <c r="B11" s="6"/>
      <c r="C11" s="6"/>
      <c r="E11" s="6"/>
      <c r="F11" s="6"/>
      <c r="G11" s="6"/>
      <c r="H11" s="6"/>
      <c r="I11" s="6" t="s">
        <v>52</v>
      </c>
      <c r="J11" s="6"/>
      <c r="K11" s="6"/>
    </row>
    <row r="12" spans="1:16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" x14ac:dyDescent="0.25">
      <c r="A14" s="8" t="s">
        <v>41</v>
      </c>
      <c r="B14" s="9">
        <v>2</v>
      </c>
      <c r="C14" s="9" t="s">
        <v>46</v>
      </c>
      <c r="D14" s="9" t="s">
        <v>31</v>
      </c>
      <c r="E14" s="9">
        <v>18</v>
      </c>
      <c r="F14" s="9">
        <v>15</v>
      </c>
      <c r="G14" s="9"/>
      <c r="H14" s="10">
        <v>0.83</v>
      </c>
      <c r="I14" s="9">
        <v>3</v>
      </c>
      <c r="J14" s="10">
        <v>0.17</v>
      </c>
      <c r="K14" s="9"/>
      <c r="L14" s="10">
        <v>0</v>
      </c>
      <c r="M14" s="9">
        <v>68</v>
      </c>
      <c r="N14" s="15">
        <v>0.61</v>
      </c>
    </row>
    <row r="15" spans="1:16" s="11" customFormat="1" ht="25" x14ac:dyDescent="0.25">
      <c r="A15" s="8" t="s">
        <v>43</v>
      </c>
      <c r="B15" s="9">
        <v>2</v>
      </c>
      <c r="C15" s="9" t="s">
        <v>47</v>
      </c>
      <c r="D15" s="9" t="s">
        <v>31</v>
      </c>
      <c r="E15" s="9">
        <v>31</v>
      </c>
      <c r="F15" s="9">
        <v>15</v>
      </c>
      <c r="G15" s="9"/>
      <c r="H15" s="10">
        <v>0.48</v>
      </c>
      <c r="I15" s="9">
        <v>16</v>
      </c>
      <c r="J15" s="10">
        <v>0.52</v>
      </c>
      <c r="K15" s="9"/>
      <c r="L15" s="10">
        <v>0</v>
      </c>
      <c r="M15" s="9">
        <v>39</v>
      </c>
      <c r="N15" s="15">
        <v>0.48</v>
      </c>
    </row>
    <row r="16" spans="1:16" s="11" customFormat="1" ht="25" x14ac:dyDescent="0.25">
      <c r="A16" s="8" t="s">
        <v>42</v>
      </c>
      <c r="B16" s="9">
        <v>2</v>
      </c>
      <c r="C16" s="9" t="s">
        <v>48</v>
      </c>
      <c r="D16" s="9" t="s">
        <v>31</v>
      </c>
      <c r="E16" s="9">
        <v>23</v>
      </c>
      <c r="F16" s="9">
        <v>15</v>
      </c>
      <c r="G16" s="9"/>
      <c r="H16" s="10">
        <v>0.65</v>
      </c>
      <c r="I16" s="9">
        <v>8</v>
      </c>
      <c r="J16" s="10">
        <v>0.35</v>
      </c>
      <c r="K16" s="9"/>
      <c r="L16" s="10">
        <v>0</v>
      </c>
      <c r="M16" s="9">
        <v>53</v>
      </c>
      <c r="N16" s="15">
        <v>0.65</v>
      </c>
    </row>
    <row r="17" spans="1:14" s="11" customFormat="1" ht="25" x14ac:dyDescent="0.25">
      <c r="A17" s="8" t="s">
        <v>44</v>
      </c>
      <c r="B17" s="9">
        <v>3</v>
      </c>
      <c r="C17" s="9" t="s">
        <v>49</v>
      </c>
      <c r="D17" s="9" t="s">
        <v>31</v>
      </c>
      <c r="E17" s="9">
        <v>31</v>
      </c>
      <c r="F17" s="9">
        <v>28</v>
      </c>
      <c r="G17" s="9"/>
      <c r="H17" s="10">
        <v>0.9</v>
      </c>
      <c r="I17" s="9">
        <v>3</v>
      </c>
      <c r="J17" s="10">
        <v>0.1</v>
      </c>
      <c r="K17" s="9"/>
      <c r="L17" s="10">
        <v>0</v>
      </c>
      <c r="M17" s="9">
        <v>74</v>
      </c>
      <c r="N17" s="15">
        <v>0.77</v>
      </c>
    </row>
    <row r="18" spans="1:14" s="11" customFormat="1" ht="25" x14ac:dyDescent="0.25">
      <c r="A18" s="8" t="s">
        <v>45</v>
      </c>
      <c r="B18" s="9">
        <v>2</v>
      </c>
      <c r="C18" s="9" t="s">
        <v>50</v>
      </c>
      <c r="D18" s="9" t="s">
        <v>31</v>
      </c>
      <c r="E18" s="9">
        <v>28</v>
      </c>
      <c r="F18" s="9">
        <v>25</v>
      </c>
      <c r="G18" s="9"/>
      <c r="H18" s="10">
        <v>0.89</v>
      </c>
      <c r="I18" s="9">
        <v>3</v>
      </c>
      <c r="J18" s="10">
        <v>0.11</v>
      </c>
      <c r="K18" s="9"/>
      <c r="L18" s="10">
        <v>0</v>
      </c>
      <c r="M18" s="9">
        <v>81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98</v>
      </c>
      <c r="G28" s="17">
        <f>SUM(G14:G27)</f>
        <v>0</v>
      </c>
      <c r="H28" s="18">
        <f>SUM(F28:G28)/E28</f>
        <v>0.74809160305343514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>
        <f>AVERAGE(M14:M27)</f>
        <v>63</v>
      </c>
      <c r="N28" s="19">
        <f>AVERAGE(N14:N27)</f>
        <v>0.65199999999999991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8" zoomScale="90" zoomScaleNormal="90" zoomScaleSheetLayoutView="100" zoomScalePageLayoutView="85" workbookViewId="0">
      <selection activeCell="N34" sqref="N3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4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8" t="s">
        <v>41</v>
      </c>
      <c r="B14" s="9" t="s">
        <v>36</v>
      </c>
      <c r="C14" s="9" t="s">
        <v>46</v>
      </c>
      <c r="D14" s="9" t="s">
        <v>31</v>
      </c>
      <c r="E14" s="9"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8" t="s">
        <v>43</v>
      </c>
      <c r="B15" s="9" t="s">
        <v>37</v>
      </c>
      <c r="C15" s="9" t="s">
        <v>47</v>
      </c>
      <c r="D15" s="9" t="s">
        <v>31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8" t="s">
        <v>42</v>
      </c>
      <c r="B16" s="9" t="s">
        <v>37</v>
      </c>
      <c r="C16" s="9" t="s">
        <v>48</v>
      </c>
      <c r="D16" s="9" t="s">
        <v>31</v>
      </c>
      <c r="E16" s="9"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8" t="s">
        <v>44</v>
      </c>
      <c r="B17" s="9" t="s">
        <v>37</v>
      </c>
      <c r="C17" s="9" t="s">
        <v>49</v>
      </c>
      <c r="D17" s="9" t="s">
        <v>31</v>
      </c>
      <c r="E17" s="9">
        <v>31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8" t="s">
        <v>45</v>
      </c>
      <c r="B18" s="9" t="s">
        <v>37</v>
      </c>
      <c r="C18" s="9" t="s">
        <v>50</v>
      </c>
      <c r="D18" s="9" t="s">
        <v>31</v>
      </c>
      <c r="E18" s="9">
        <v>28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1" zoomScaleSheetLayoutView="100" workbookViewId="0">
      <selection activeCell="M37" sqref="M3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35</v>
      </c>
      <c r="C8" s="34"/>
      <c r="D8" s="14" t="s">
        <v>5</v>
      </c>
      <c r="E8" s="20">
        <v>4</v>
      </c>
      <c r="F8"/>
      <c r="G8" s="4" t="s">
        <v>6</v>
      </c>
      <c r="H8" s="20">
        <v>2</v>
      </c>
      <c r="I8" s="33" t="s">
        <v>7</v>
      </c>
      <c r="J8" s="33"/>
      <c r="K8" s="33"/>
      <c r="L8" s="34" t="str">
        <f>'1'!L8</f>
        <v>Agosto 2023/ Enero 2024</v>
      </c>
      <c r="M8" s="34"/>
      <c r="N8" s="34"/>
    </row>
    <row r="10" spans="1:14" ht="13" x14ac:dyDescent="0.3">
      <c r="A10" s="4" t="s">
        <v>8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>
        <f>'1'!D23</f>
        <v>0</v>
      </c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2023-11-30T02:29:12Z</dcterms:modified>
  <cp:category/>
  <cp:contentStatus/>
</cp:coreProperties>
</file>