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FEB 2023\"/>
    </mc:Choice>
  </mc:AlternateContent>
  <xr:revisionPtr revIDLastSave="0" documentId="13_ncr:1_{A9320258-66DA-48A4-8713-49716DEC60C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'2'!$A$1:$N$40</definedName>
    <definedName name="_xlnm.Print_Area" localSheetId="2">'3'!$A$1:$N$38</definedName>
    <definedName name="_xlnm.Print_Area" localSheetId="3">'4'!$A$1:$N$42</definedName>
    <definedName name="_xlnm.Print_Area" localSheetId="4">Final!$A$1:$N$38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9" i="22" l="1"/>
  <c r="C19" i="22"/>
  <c r="D19" i="22"/>
  <c r="E19" i="22"/>
  <c r="E31" i="22" s="1"/>
  <c r="F31" i="22"/>
  <c r="L19" i="22"/>
  <c r="D24" i="25"/>
  <c r="N29" i="25"/>
  <c r="M29" i="25"/>
  <c r="K29" i="25"/>
  <c r="G29" i="25"/>
  <c r="F29" i="25"/>
  <c r="E29" i="25"/>
  <c r="L29" i="25" s="1"/>
  <c r="B38" i="25"/>
  <c r="L8" i="25"/>
  <c r="N33" i="24"/>
  <c r="M33" i="24"/>
  <c r="K33" i="24"/>
  <c r="G33" i="24"/>
  <c r="F33" i="24"/>
  <c r="B10" i="24"/>
  <c r="B42" i="24" s="1"/>
  <c r="L8" i="24"/>
  <c r="H8" i="24"/>
  <c r="E8" i="24"/>
  <c r="N29" i="23"/>
  <c r="M29" i="23"/>
  <c r="K29" i="23"/>
  <c r="G29" i="23"/>
  <c r="F29" i="23"/>
  <c r="B10" i="23"/>
  <c r="B38" i="23"/>
  <c r="L8" i="23"/>
  <c r="H8" i="23"/>
  <c r="E8" i="23"/>
  <c r="B10" i="22"/>
  <c r="B40" i="22" s="1"/>
  <c r="L8" i="22"/>
  <c r="H8" i="22"/>
  <c r="E8" i="22"/>
  <c r="N31" i="22"/>
  <c r="M31" i="22"/>
  <c r="K31" i="22"/>
  <c r="G31" i="22"/>
  <c r="B38" i="10"/>
  <c r="E29" i="10"/>
  <c r="E33" i="24"/>
  <c r="E29" i="23" l="1"/>
  <c r="L29" i="23" s="1"/>
  <c r="I31" i="22"/>
  <c r="J31" i="22" s="1"/>
  <c r="H31" i="22"/>
  <c r="L31" i="22"/>
  <c r="H29" i="25"/>
  <c r="I29" i="25"/>
  <c r="J29" i="25" s="1"/>
  <c r="H33" i="24"/>
  <c r="I33" i="24"/>
  <c r="J33" i="24" s="1"/>
  <c r="L33" i="24"/>
  <c r="J29" i="23" l="1"/>
  <c r="H2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<sst xmlns="http://schemas.openxmlformats.org/spreadsheetml/2006/main" count="261" uniqueCount="54">
  <si>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</si>
  <si>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</si>
  <si>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</si>
  <si>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</si>
  <si>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</si>
  <si>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</si>
  <si>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</si>
  <si>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</si>
  <si>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</si>
  <si>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</si>
  <si>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</si>
  <si>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</si>
  <si>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</si>
  <si>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</si>
  <si>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</si>
  <si>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</si>
  <si>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</si>
  <si>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</si>
  <si>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</si>
  <si>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</si>
  <si>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</si>
  <si>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</si>
  <si>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</si>
  <si>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</si>
  <si>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</si>
  <si>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</si>
  <si>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</si>
  <si>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</si>
  <si>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</si>
  <si>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</si>
  <si>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</si>
  <si>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</si>
  <si>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L.C Manuel de Jesús Cano Bustamante</t>
  </si>
  <si>
    <t>Licenciatura en Administración</t>
  </si>
  <si>
    <t xml:space="preserve">Lic. En Administación </t>
  </si>
  <si>
    <t>Final</t>
  </si>
  <si>
    <t xml:space="preserve"> S/E</t>
  </si>
  <si>
    <t>S/E</t>
  </si>
  <si>
    <t>L.C. Manuel de Jesus Cano Bustamante</t>
  </si>
  <si>
    <t>Lic. En Administración</t>
  </si>
  <si>
    <t>Agosto 2023/ Enero 2024</t>
  </si>
  <si>
    <t>Taller de Etica</t>
  </si>
  <si>
    <t>Fundamentos de investigación</t>
  </si>
  <si>
    <t>Fundamentos de Investigación</t>
  </si>
  <si>
    <t>Comportamiento Organizacional</t>
  </si>
  <si>
    <t xml:space="preserve">Dinamica Social </t>
  </si>
  <si>
    <t>105-A</t>
  </si>
  <si>
    <t>105-B</t>
  </si>
  <si>
    <t>105.C</t>
  </si>
  <si>
    <t>305-B</t>
  </si>
  <si>
    <t>305-A</t>
  </si>
  <si>
    <t>%</t>
  </si>
  <si>
    <t>*</t>
  </si>
  <si>
    <t>105-C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</si>
</sst>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11" zoomScale="81" zoomScaleNormal="81" zoomScaleSheetLayoutView="100" zoomScalePageLayoutView="85" workbookViewId="0">
      <selection activeCell="N16" sqref="N16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6.453125" style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ht="13" x14ac:dyDescent="0.3">
      <c r="A10" s="4" t="s">
        <v>8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41</v>
      </c>
      <c r="B14" s="9" t="s">
        <v>36</v>
      </c>
      <c r="C14" s="9" t="s">
        <v>46</v>
      </c>
      <c r="D14" s="9" t="s">
        <v>31</v>
      </c>
      <c r="E14" s="9">
        <v>18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43</v>
      </c>
      <c r="B15" s="9" t="s">
        <v>37</v>
      </c>
      <c r="C15" s="9" t="s">
        <v>47</v>
      </c>
      <c r="D15" s="9" t="s">
        <v>31</v>
      </c>
      <c r="E15" s="9">
        <v>31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43</v>
      </c>
      <c r="B16" s="9">
        <v>3</v>
      </c>
      <c r="C16" s="9" t="s">
        <v>47</v>
      </c>
      <c r="D16" s="9" t="s">
        <v>31</v>
      </c>
      <c r="E16" s="9">
        <v>31</v>
      </c>
      <c r="F16" s="9">
        <v>17</v>
      </c>
      <c r="G16" s="9"/>
      <c r="H16" s="10">
        <v>0.55000000000000004</v>
      </c>
      <c r="I16" s="9">
        <v>14</v>
      </c>
      <c r="J16" s="10">
        <v>0.45</v>
      </c>
      <c r="K16" s="9"/>
      <c r="L16" s="10">
        <v>0</v>
      </c>
      <c r="M16" s="9">
        <v>44</v>
      </c>
      <c r="N16" s="15">
        <v>0.55000000000000004</v>
      </c>
    </row>
    <row r="17" spans="1:14" s="11" customFormat="1" x14ac:dyDescent="0.25">
      <c r="A17" s="8" t="s">
        <v>42</v>
      </c>
      <c r="B17" s="9">
        <v>4</v>
      </c>
      <c r="C17" s="9" t="s">
        <v>48</v>
      </c>
      <c r="D17" s="9" t="s">
        <v>31</v>
      </c>
      <c r="E17" s="9">
        <v>23</v>
      </c>
      <c r="F17" s="9">
        <v>28</v>
      </c>
      <c r="G17" s="9"/>
      <c r="H17" s="10">
        <v>0.9</v>
      </c>
      <c r="I17" s="9">
        <v>3</v>
      </c>
      <c r="J17" s="10">
        <v>0.1</v>
      </c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44</v>
      </c>
      <c r="B18" s="9" t="s">
        <v>37</v>
      </c>
      <c r="C18" s="9" t="s">
        <v>49</v>
      </c>
      <c r="D18" s="9" t="s">
        <v>31</v>
      </c>
      <c r="E18" s="9">
        <v>31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 t="s">
        <v>45</v>
      </c>
      <c r="B19" s="9" t="s">
        <v>37</v>
      </c>
      <c r="C19" s="9" t="s">
        <v>50</v>
      </c>
      <c r="D19" s="9" t="s">
        <v>31</v>
      </c>
      <c r="E19" s="9">
        <v>28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162</v>
      </c>
      <c r="F29" s="17"/>
      <c r="G29" s="17"/>
      <c r="H29" s="18"/>
      <c r="I29" s="17"/>
      <c r="J29" s="18"/>
      <c r="K29" s="17"/>
      <c r="L29" s="18"/>
      <c r="M29" s="17"/>
      <c r="N29" s="19"/>
    </row>
    <row r="31" spans="1:14" ht="120" customHeight="1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 t="s">
        <v>32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topLeftCell="A30" zoomScale="88" zoomScaleNormal="88" zoomScaleSheetLayoutView="100" zoomScalePageLayoutView="85" workbookViewId="0">
      <selection activeCell="N16" sqref="N1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4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41</v>
      </c>
      <c r="B14" s="9">
        <v>1</v>
      </c>
      <c r="C14" s="9" t="s">
        <v>46</v>
      </c>
      <c r="D14" s="9" t="s">
        <v>31</v>
      </c>
      <c r="E14" s="9">
        <v>18</v>
      </c>
      <c r="F14" s="9">
        <v>17</v>
      </c>
      <c r="G14" s="9"/>
      <c r="H14" s="10">
        <v>0.94</v>
      </c>
      <c r="I14" s="9">
        <v>1</v>
      </c>
      <c r="J14" s="10">
        <v>0.06</v>
      </c>
      <c r="K14" s="9"/>
      <c r="L14" s="10">
        <v>0</v>
      </c>
      <c r="M14" s="9">
        <v>84</v>
      </c>
      <c r="N14" s="15">
        <v>0.94</v>
      </c>
    </row>
    <row r="15" spans="1:14" s="11" customFormat="1" ht="25" x14ac:dyDescent="0.25">
      <c r="A15" s="8" t="s">
        <v>43</v>
      </c>
      <c r="B15" s="9">
        <v>1</v>
      </c>
      <c r="C15" s="9" t="s">
        <v>47</v>
      </c>
      <c r="D15" s="9" t="s">
        <v>31</v>
      </c>
      <c r="E15" s="9">
        <v>31</v>
      </c>
      <c r="F15" s="9">
        <v>19</v>
      </c>
      <c r="G15" s="9"/>
      <c r="H15" s="10">
        <v>0.61</v>
      </c>
      <c r="I15" s="9">
        <v>12</v>
      </c>
      <c r="J15" s="10">
        <v>0.39</v>
      </c>
      <c r="K15" s="9"/>
      <c r="L15" s="10">
        <v>0</v>
      </c>
      <c r="M15" s="9">
        <v>47</v>
      </c>
      <c r="N15" s="15">
        <v>0.61</v>
      </c>
    </row>
    <row r="16" spans="1:14" s="11" customFormat="1" ht="25" x14ac:dyDescent="0.25">
      <c r="A16" s="8" t="s">
        <v>43</v>
      </c>
      <c r="B16" s="9">
        <v>3</v>
      </c>
      <c r="C16" s="9" t="s">
        <v>47</v>
      </c>
      <c r="D16" s="9" t="s">
        <v>31</v>
      </c>
      <c r="E16" s="9">
        <v>31</v>
      </c>
      <c r="F16" s="9">
        <v>17</v>
      </c>
      <c r="G16" s="9"/>
      <c r="H16" s="10">
        <v>0.55000000000000004</v>
      </c>
      <c r="I16" s="9">
        <v>14</v>
      </c>
      <c r="J16" s="10">
        <v>0.45</v>
      </c>
      <c r="K16" s="9"/>
      <c r="L16" s="10">
        <v>0</v>
      </c>
      <c r="M16" s="9">
        <v>44</v>
      </c>
      <c r="N16" s="15">
        <v>0.55000000000000004</v>
      </c>
    </row>
    <row r="17" spans="1:16" s="11" customFormat="1" ht="25" x14ac:dyDescent="0.25">
      <c r="A17" s="8" t="s">
        <v>42</v>
      </c>
      <c r="B17" s="9">
        <v>4</v>
      </c>
      <c r="C17" s="9" t="s">
        <v>48</v>
      </c>
      <c r="D17" s="9" t="s">
        <v>31</v>
      </c>
      <c r="E17" s="9">
        <v>23</v>
      </c>
      <c r="F17" s="9">
        <v>28</v>
      </c>
      <c r="G17" s="9"/>
      <c r="H17" s="10">
        <v>0.9</v>
      </c>
      <c r="I17" s="9">
        <v>3</v>
      </c>
      <c r="J17" s="10">
        <v>0.1</v>
      </c>
      <c r="K17" s="9"/>
      <c r="L17" s="10">
        <v>0</v>
      </c>
      <c r="M17" s="9">
        <v>58</v>
      </c>
      <c r="N17" s="15">
        <v>0.74</v>
      </c>
    </row>
    <row r="18" spans="1:16" s="11" customFormat="1" ht="25" x14ac:dyDescent="0.25">
      <c r="A18" s="8" t="s">
        <v>44</v>
      </c>
      <c r="B18" s="9">
        <v>1</v>
      </c>
      <c r="C18" s="9" t="s">
        <v>49</v>
      </c>
      <c r="D18" s="9" t="s">
        <v>31</v>
      </c>
      <c r="E18" s="9">
        <v>31</v>
      </c>
      <c r="F18" s="9">
        <v>30</v>
      </c>
      <c r="G18" s="9"/>
      <c r="H18" s="10">
        <v>0.97</v>
      </c>
      <c r="I18" s="9">
        <v>1</v>
      </c>
      <c r="J18" s="10">
        <v>0.03</v>
      </c>
      <c r="K18" s="9"/>
      <c r="L18" s="10">
        <v>0</v>
      </c>
      <c r="M18" s="9">
        <v>86</v>
      </c>
      <c r="N18" s="15">
        <v>0.71</v>
      </c>
    </row>
    <row r="19" spans="1:16" s="11" customFormat="1" ht="25" x14ac:dyDescent="0.25">
      <c r="A19" s="8" t="str">
        <f t="shared" ref="A19:L19" si="0">A18</f>
        <v>Comportamiento Organizacional</v>
      </c>
      <c r="B19" s="9">
        <v>2</v>
      </c>
      <c r="C19" s="9" t="str">
        <f t="shared" si="0"/>
        <v>305-B</v>
      </c>
      <c r="D19" s="9" t="str">
        <f t="shared" si="0"/>
        <v>LADM</v>
      </c>
      <c r="E19" s="9">
        <f t="shared" si="0"/>
        <v>31</v>
      </c>
      <c r="F19" s="9">
        <v>31</v>
      </c>
      <c r="G19" s="9"/>
      <c r="H19" s="10">
        <v>1</v>
      </c>
      <c r="I19" s="9">
        <v>0</v>
      </c>
      <c r="J19" s="10">
        <v>0</v>
      </c>
      <c r="K19" s="9"/>
      <c r="L19" s="10">
        <f t="shared" si="0"/>
        <v>0</v>
      </c>
      <c r="M19" s="9">
        <v>87</v>
      </c>
      <c r="N19" s="15">
        <v>0.62</v>
      </c>
    </row>
    <row r="20" spans="1:16" s="11" customFormat="1" ht="25" x14ac:dyDescent="0.25">
      <c r="A20" s="8" t="s">
        <v>45</v>
      </c>
      <c r="B20" s="9">
        <v>1</v>
      </c>
      <c r="C20" s="9" t="s">
        <v>50</v>
      </c>
      <c r="D20" s="9" t="s">
        <v>31</v>
      </c>
      <c r="E20" s="9">
        <v>28</v>
      </c>
      <c r="F20" s="9">
        <v>23</v>
      </c>
      <c r="G20" s="9"/>
      <c r="H20" s="10">
        <v>0.82</v>
      </c>
      <c r="I20" s="9">
        <v>5</v>
      </c>
      <c r="J20" s="10">
        <v>0.18</v>
      </c>
      <c r="K20" s="9"/>
      <c r="L20" s="10">
        <v>0</v>
      </c>
      <c r="M20" s="9">
        <v>72</v>
      </c>
      <c r="N20" s="15">
        <v>0.64</v>
      </c>
    </row>
    <row r="21" spans="1:16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P26" s="11" t="s">
        <v>51</v>
      </c>
    </row>
    <row r="27" spans="1:16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6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6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6" ht="13" thickBot="1" x14ac:dyDescent="0.3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193</v>
      </c>
      <c r="F31" s="17">
        <f>SUM(F14:F30)</f>
        <v>165</v>
      </c>
      <c r="G31" s="17">
        <f>SUM(G14:G30)</f>
        <v>0</v>
      </c>
      <c r="H31" s="18">
        <f>SUM(F31:G31)/E31</f>
        <v>0.85492227979274615</v>
      </c>
      <c r="I31" s="17">
        <f t="shared" ref="I31" si="1">(E31-SUM(F31:G31))-K31</f>
        <v>28</v>
      </c>
      <c r="J31" s="18">
        <f t="shared" ref="J31" si="2">I31/E31</f>
        <v>0.14507772020725387</v>
      </c>
      <c r="K31" s="17">
        <f>SUM(K14:K30)</f>
        <v>0</v>
      </c>
      <c r="L31" s="18">
        <f t="shared" ref="L31" si="3">K31/E31</f>
        <v>0</v>
      </c>
      <c r="M31" s="17">
        <f>AVERAGE(M14:M30)</f>
        <v>68.285714285714292</v>
      </c>
      <c r="N31" s="19">
        <f>AVERAGE(N14:N30)</f>
        <v>0.68714285714285706</v>
      </c>
    </row>
    <row r="33" spans="1:14" ht="120" customHeight="1" x14ac:dyDescent="0.25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5">
      <c r="A35" s="12"/>
    </row>
    <row r="36" spans="1:14" ht="13" x14ac:dyDescent="0.3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5">
      <c r="B37" s="38"/>
      <c r="C37" s="38"/>
      <c r="D37" s="38"/>
      <c r="G37" s="34"/>
      <c r="H37" s="34"/>
      <c r="I37" s="34"/>
      <c r="J37" s="34"/>
    </row>
    <row r="38" spans="1:14" hidden="1" x14ac:dyDescent="0.25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5"/>
    <row r="40" spans="1:14" ht="45" customHeight="1" x14ac:dyDescent="0.25">
      <c r="B40" s="40" t="str">
        <f>B10</f>
        <v>MCA.  Erika del Carmen Páez Chacha</v>
      </c>
      <c r="C40" s="40"/>
      <c r="D40" s="40"/>
      <c r="E40" s="13"/>
      <c r="F40" s="13"/>
      <c r="G40" s="40" t="s">
        <v>38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8"/>
  <sheetViews>
    <sheetView topLeftCell="A3" zoomScale="85" zoomScaleNormal="85" zoomScaleSheetLayoutView="100" zoomScalePageLayoutView="85" workbookViewId="0">
      <selection activeCell="N16" sqref="N1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P5" s="1">
        <v>2</v>
      </c>
    </row>
    <row r="6" spans="1:16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6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" thickBot="1" x14ac:dyDescent="0.3">
      <c r="B11" s="6"/>
      <c r="C11" s="6"/>
      <c r="E11" s="6"/>
      <c r="F11" s="6"/>
      <c r="G11" s="6"/>
      <c r="H11" s="6"/>
      <c r="I11" s="6" t="s">
        <v>52</v>
      </c>
      <c r="J11" s="6"/>
      <c r="K11" s="6"/>
    </row>
    <row r="12" spans="1:16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" x14ac:dyDescent="0.25">
      <c r="A14" s="8" t="s">
        <v>41</v>
      </c>
      <c r="B14" s="9">
        <v>2</v>
      </c>
      <c r="C14" s="9" t="s">
        <v>46</v>
      </c>
      <c r="D14" s="9" t="s">
        <v>31</v>
      </c>
      <c r="E14" s="9">
        <v>18</v>
      </c>
      <c r="F14" s="9">
        <v>15</v>
      </c>
      <c r="G14" s="9"/>
      <c r="H14" s="10">
        <v>0.83</v>
      </c>
      <c r="I14" s="9">
        <v>3</v>
      </c>
      <c r="J14" s="10">
        <v>0.17</v>
      </c>
      <c r="K14" s="9"/>
      <c r="L14" s="10">
        <v>0</v>
      </c>
      <c r="M14" s="9">
        <v>68</v>
      </c>
      <c r="N14" s="15">
        <v>0.61</v>
      </c>
    </row>
    <row r="15" spans="1:16" s="11" customFormat="1" ht="25" x14ac:dyDescent="0.25">
      <c r="A15" s="8" t="s">
        <v>43</v>
      </c>
      <c r="B15" s="9">
        <v>2</v>
      </c>
      <c r="C15" s="9" t="s">
        <v>47</v>
      </c>
      <c r="D15" s="9" t="s">
        <v>31</v>
      </c>
      <c r="E15" s="9">
        <v>31</v>
      </c>
      <c r="F15" s="9">
        <v>15</v>
      </c>
      <c r="G15" s="9"/>
      <c r="H15" s="10">
        <v>0.48</v>
      </c>
      <c r="I15" s="9">
        <v>16</v>
      </c>
      <c r="J15" s="10">
        <v>0.52</v>
      </c>
      <c r="K15" s="9"/>
      <c r="L15" s="10">
        <v>0</v>
      </c>
      <c r="M15" s="9">
        <v>39</v>
      </c>
      <c r="N15" s="15">
        <v>0.48</v>
      </c>
    </row>
    <row r="16" spans="1:16" s="11" customFormat="1" ht="25" x14ac:dyDescent="0.25">
      <c r="A16" s="8" t="s">
        <v>43</v>
      </c>
      <c r="B16" s="9">
        <v>3</v>
      </c>
      <c r="C16" s="9" t="s">
        <v>47</v>
      </c>
      <c r="D16" s="9" t="s">
        <v>31</v>
      </c>
      <c r="E16" s="9">
        <v>31</v>
      </c>
      <c r="F16" s="9">
        <v>17</v>
      </c>
      <c r="G16" s="9"/>
      <c r="H16" s="10">
        <v>0.55000000000000004</v>
      </c>
      <c r="I16" s="9">
        <v>14</v>
      </c>
      <c r="J16" s="10">
        <v>0.45</v>
      </c>
      <c r="K16" s="9"/>
      <c r="L16" s="10">
        <v>0</v>
      </c>
      <c r="M16" s="9">
        <v>44</v>
      </c>
      <c r="N16" s="15">
        <v>0.55000000000000004</v>
      </c>
    </row>
    <row r="17" spans="1:14" s="11" customFormat="1" ht="25" x14ac:dyDescent="0.25">
      <c r="A17" s="8" t="s">
        <v>42</v>
      </c>
      <c r="B17" s="9">
        <v>4</v>
      </c>
      <c r="C17" s="9" t="s">
        <v>48</v>
      </c>
      <c r="D17" s="9" t="s">
        <v>31</v>
      </c>
      <c r="E17" s="9">
        <v>23</v>
      </c>
      <c r="F17" s="9">
        <v>28</v>
      </c>
      <c r="G17" s="9"/>
      <c r="H17" s="10">
        <v>0.9</v>
      </c>
      <c r="I17" s="9">
        <v>3</v>
      </c>
      <c r="J17" s="10">
        <v>0.1</v>
      </c>
      <c r="K17" s="9"/>
      <c r="L17" s="10">
        <v>0</v>
      </c>
      <c r="M17" s="9">
        <v>53</v>
      </c>
      <c r="N17" s="15">
        <v>0.65</v>
      </c>
    </row>
    <row r="18" spans="1:14" s="11" customFormat="1" ht="25" x14ac:dyDescent="0.25">
      <c r="A18" s="8" t="s">
        <v>44</v>
      </c>
      <c r="B18" s="9">
        <v>3</v>
      </c>
      <c r="C18" s="9" t="s">
        <v>49</v>
      </c>
      <c r="D18" s="9" t="s">
        <v>31</v>
      </c>
      <c r="E18" s="9">
        <v>31</v>
      </c>
      <c r="F18" s="9">
        <v>28</v>
      </c>
      <c r="G18" s="9"/>
      <c r="H18" s="10">
        <v>0.9</v>
      </c>
      <c r="I18" s="9">
        <v>3</v>
      </c>
      <c r="J18" s="10">
        <v>0.1</v>
      </c>
      <c r="K18" s="9"/>
      <c r="L18" s="10">
        <v>0</v>
      </c>
      <c r="M18" s="9">
        <v>74</v>
      </c>
      <c r="N18" s="15">
        <v>0.77</v>
      </c>
    </row>
    <row r="19" spans="1:14" s="11" customFormat="1" ht="25" x14ac:dyDescent="0.25">
      <c r="A19" s="8" t="s">
        <v>45</v>
      </c>
      <c r="B19" s="9">
        <v>2</v>
      </c>
      <c r="C19" s="9" t="s">
        <v>50</v>
      </c>
      <c r="D19" s="9" t="s">
        <v>31</v>
      </c>
      <c r="E19" s="9">
        <v>28</v>
      </c>
      <c r="F19" s="9">
        <v>25</v>
      </c>
      <c r="G19" s="9"/>
      <c r="H19" s="10">
        <v>0.89</v>
      </c>
      <c r="I19" s="9">
        <v>3</v>
      </c>
      <c r="J19" s="10">
        <v>0.11</v>
      </c>
      <c r="K19" s="9"/>
      <c r="L19" s="10">
        <v>0</v>
      </c>
      <c r="M19" s="9">
        <v>81</v>
      </c>
      <c r="N19" s="15">
        <v>0.75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162</v>
      </c>
      <c r="F29" s="17">
        <f>SUM(F14:F28)</f>
        <v>128</v>
      </c>
      <c r="G29" s="17">
        <f>SUM(G14:G28)</f>
        <v>0</v>
      </c>
      <c r="H29" s="18">
        <f>SUM(F29:G29)/E29</f>
        <v>0.79012345679012341</v>
      </c>
      <c r="I29" s="17"/>
      <c r="J29" s="18">
        <f t="shared" ref="J29" si="0">I29/E29</f>
        <v>0</v>
      </c>
      <c r="K29" s="17">
        <f>SUM(K14:K28)</f>
        <v>0</v>
      </c>
      <c r="L29" s="18">
        <f t="shared" ref="L29" si="1">K29/E29</f>
        <v>0</v>
      </c>
      <c r="M29" s="17">
        <f>AVERAGE(M14:M28)</f>
        <v>59.833333333333336</v>
      </c>
      <c r="N29" s="19">
        <f>AVERAGE(N14:N28)</f>
        <v>0.63500000000000001</v>
      </c>
    </row>
    <row r="31" spans="1:14" ht="120" customHeight="1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 t="s">
        <v>38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abSelected="1" topLeftCell="A16" zoomScale="90" zoomScaleNormal="90" zoomScaleSheetLayoutView="100" zoomScalePageLayoutView="85" workbookViewId="0">
      <selection activeCell="Q24" sqref="Q2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4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41</v>
      </c>
      <c r="B14" s="9">
        <v>3</v>
      </c>
      <c r="C14" s="9" t="s">
        <v>46</v>
      </c>
      <c r="D14" s="9" t="s">
        <v>31</v>
      </c>
      <c r="E14" s="9">
        <v>18</v>
      </c>
      <c r="F14" s="9">
        <v>13</v>
      </c>
      <c r="G14" s="9"/>
      <c r="H14" s="10">
        <v>0.72</v>
      </c>
      <c r="I14" s="9">
        <v>5</v>
      </c>
      <c r="J14" s="10">
        <v>0.28000000000000003</v>
      </c>
      <c r="K14" s="9"/>
      <c r="L14" s="10">
        <v>0</v>
      </c>
      <c r="M14" s="9">
        <v>60</v>
      </c>
      <c r="N14" s="15">
        <v>0.72</v>
      </c>
    </row>
    <row r="15" spans="1:14" s="11" customFormat="1" ht="25" x14ac:dyDescent="0.25">
      <c r="A15" s="8" t="s">
        <v>41</v>
      </c>
      <c r="B15" s="9">
        <v>4</v>
      </c>
      <c r="C15" s="9" t="s">
        <v>46</v>
      </c>
      <c r="D15" s="9" t="s">
        <v>31</v>
      </c>
      <c r="E15" s="9">
        <v>18</v>
      </c>
      <c r="F15" s="9">
        <v>16</v>
      </c>
      <c r="G15" s="9"/>
      <c r="H15" s="10">
        <v>0.89</v>
      </c>
      <c r="I15" s="9">
        <v>2</v>
      </c>
      <c r="J15" s="10">
        <v>0.11</v>
      </c>
      <c r="K15" s="9"/>
      <c r="L15" s="10">
        <v>0</v>
      </c>
      <c r="M15" s="9">
        <v>77</v>
      </c>
      <c r="N15" s="15">
        <v>0.89</v>
      </c>
    </row>
    <row r="16" spans="1:14" s="11" customFormat="1" ht="25" x14ac:dyDescent="0.25">
      <c r="A16" s="8" t="s">
        <v>43</v>
      </c>
      <c r="B16" s="9">
        <v>3</v>
      </c>
      <c r="C16" s="9" t="s">
        <v>47</v>
      </c>
      <c r="D16" s="9" t="s">
        <v>31</v>
      </c>
      <c r="E16" s="9">
        <v>31</v>
      </c>
      <c r="F16" s="9">
        <v>17</v>
      </c>
      <c r="G16" s="9"/>
      <c r="H16" s="10">
        <v>0.55000000000000004</v>
      </c>
      <c r="I16" s="9">
        <v>14</v>
      </c>
      <c r="J16" s="10">
        <v>0.45</v>
      </c>
      <c r="K16" s="9"/>
      <c r="L16" s="10">
        <v>0</v>
      </c>
      <c r="M16" s="9">
        <v>44</v>
      </c>
      <c r="N16" s="15">
        <v>0.55000000000000004</v>
      </c>
    </row>
    <row r="17" spans="1:14" s="11" customFormat="1" ht="25" x14ac:dyDescent="0.25">
      <c r="A17" s="8" t="s">
        <v>43</v>
      </c>
      <c r="B17" s="9">
        <v>4</v>
      </c>
      <c r="C17" s="9" t="s">
        <v>47</v>
      </c>
      <c r="D17" s="9" t="s">
        <v>31</v>
      </c>
      <c r="E17" s="9">
        <v>31</v>
      </c>
      <c r="F17" s="9">
        <v>28</v>
      </c>
      <c r="G17" s="9"/>
      <c r="H17" s="10">
        <v>0.9</v>
      </c>
      <c r="I17" s="9">
        <v>3</v>
      </c>
      <c r="J17" s="10">
        <v>0.1</v>
      </c>
      <c r="K17" s="9"/>
      <c r="L17" s="10">
        <v>0</v>
      </c>
      <c r="M17" s="9">
        <v>75</v>
      </c>
      <c r="N17" s="15">
        <v>0.84</v>
      </c>
    </row>
    <row r="18" spans="1:14" s="11" customFormat="1" ht="25" x14ac:dyDescent="0.25">
      <c r="A18" s="8" t="s">
        <v>43</v>
      </c>
      <c r="B18" s="9">
        <v>3</v>
      </c>
      <c r="C18" s="9" t="s">
        <v>53</v>
      </c>
      <c r="D18" s="9" t="s">
        <v>31</v>
      </c>
      <c r="E18" s="9">
        <v>23</v>
      </c>
      <c r="F18" s="9">
        <v>10</v>
      </c>
      <c r="G18" s="9"/>
      <c r="H18" s="10">
        <v>0.43</v>
      </c>
      <c r="I18" s="9">
        <v>13</v>
      </c>
      <c r="J18" s="10">
        <v>0.56999999999999995</v>
      </c>
      <c r="K18" s="9"/>
      <c r="L18" s="10">
        <v>0</v>
      </c>
      <c r="M18" s="9">
        <v>38</v>
      </c>
      <c r="N18" s="15">
        <v>0.43</v>
      </c>
    </row>
    <row r="19" spans="1:14" s="11" customFormat="1" ht="25" x14ac:dyDescent="0.25">
      <c r="A19" s="8" t="s">
        <v>42</v>
      </c>
      <c r="B19" s="9">
        <v>4</v>
      </c>
      <c r="C19" s="9" t="s">
        <v>48</v>
      </c>
      <c r="D19" s="9" t="s">
        <v>31</v>
      </c>
      <c r="E19" s="9">
        <v>23</v>
      </c>
      <c r="F19" s="9">
        <v>20</v>
      </c>
      <c r="G19" s="9"/>
      <c r="H19" s="10">
        <v>0.87</v>
      </c>
      <c r="I19" s="9">
        <v>3</v>
      </c>
      <c r="J19" s="10">
        <v>0.13</v>
      </c>
      <c r="K19" s="9"/>
      <c r="L19" s="10">
        <v>0</v>
      </c>
      <c r="M19" s="9">
        <v>73</v>
      </c>
      <c r="N19" s="15">
        <v>0.87</v>
      </c>
    </row>
    <row r="20" spans="1:14" s="11" customFormat="1" ht="25" x14ac:dyDescent="0.25">
      <c r="A20" s="8" t="s">
        <v>44</v>
      </c>
      <c r="B20" s="9">
        <v>4</v>
      </c>
      <c r="C20" s="9" t="s">
        <v>49</v>
      </c>
      <c r="D20" s="9" t="s">
        <v>31</v>
      </c>
      <c r="E20" s="9">
        <v>31</v>
      </c>
      <c r="F20" s="9">
        <v>25</v>
      </c>
      <c r="G20" s="9"/>
      <c r="H20" s="10">
        <v>0.81</v>
      </c>
      <c r="I20" s="9">
        <v>6</v>
      </c>
      <c r="J20" s="10">
        <v>0.19</v>
      </c>
      <c r="K20" s="9"/>
      <c r="L20" s="10">
        <v>0</v>
      </c>
      <c r="M20" s="9">
        <v>63</v>
      </c>
      <c r="N20" s="15">
        <v>0.81</v>
      </c>
    </row>
    <row r="21" spans="1:14" s="11" customFormat="1" ht="25" x14ac:dyDescent="0.25">
      <c r="A21" s="8" t="s">
        <v>44</v>
      </c>
      <c r="B21" s="9">
        <v>5</v>
      </c>
      <c r="C21" s="9" t="s">
        <v>49</v>
      </c>
      <c r="D21" s="9" t="s">
        <v>31</v>
      </c>
      <c r="E21" s="9">
        <v>31</v>
      </c>
      <c r="F21" s="9">
        <v>20</v>
      </c>
      <c r="G21" s="9"/>
      <c r="H21" s="10">
        <v>0.65</v>
      </c>
      <c r="I21" s="9">
        <v>11</v>
      </c>
      <c r="J21" s="10">
        <v>0.35</v>
      </c>
      <c r="K21" s="9"/>
      <c r="L21" s="10">
        <v>0</v>
      </c>
      <c r="M21" s="9">
        <v>47</v>
      </c>
      <c r="N21" s="15">
        <v>0.65</v>
      </c>
    </row>
    <row r="22" spans="1:14" s="11" customFormat="1" ht="25" x14ac:dyDescent="0.25">
      <c r="A22" s="8" t="s">
        <v>45</v>
      </c>
      <c r="B22" s="9">
        <v>3</v>
      </c>
      <c r="C22" s="9" t="s">
        <v>50</v>
      </c>
      <c r="D22" s="9" t="s">
        <v>31</v>
      </c>
      <c r="E22" s="9">
        <v>28</v>
      </c>
      <c r="F22" s="9">
        <v>24</v>
      </c>
      <c r="G22" s="9"/>
      <c r="H22" s="10">
        <v>0.86</v>
      </c>
      <c r="I22" s="9">
        <v>4</v>
      </c>
      <c r="J22" s="10">
        <v>0.14000000000000001</v>
      </c>
      <c r="K22" s="9"/>
      <c r="L22" s="10">
        <v>0</v>
      </c>
      <c r="M22" s="9">
        <v>72</v>
      </c>
      <c r="N22" s="15">
        <v>0.75</v>
      </c>
    </row>
    <row r="23" spans="1:14" s="11" customFormat="1" ht="25" x14ac:dyDescent="0.25">
      <c r="A23" s="8" t="s">
        <v>45</v>
      </c>
      <c r="B23" s="9">
        <v>4</v>
      </c>
      <c r="C23" s="9" t="s">
        <v>50</v>
      </c>
      <c r="D23" s="9" t="s">
        <v>31</v>
      </c>
      <c r="E23" s="9">
        <v>28</v>
      </c>
      <c r="F23" s="9">
        <v>26</v>
      </c>
      <c r="G23" s="9"/>
      <c r="H23" s="10">
        <v>0.93</v>
      </c>
      <c r="I23" s="9">
        <v>2</v>
      </c>
      <c r="J23" s="10">
        <v>7.0000000000000007E-2</v>
      </c>
      <c r="K23" s="9"/>
      <c r="L23" s="10">
        <v>0</v>
      </c>
      <c r="M23" s="9">
        <v>90</v>
      </c>
      <c r="N23" s="15">
        <v>0.89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" thickBot="1" x14ac:dyDescent="0.3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262</v>
      </c>
      <c r="F33" s="17">
        <f>SUM(F14:F32)</f>
        <v>199</v>
      </c>
      <c r="G33" s="17">
        <f>SUM(G14:G32)</f>
        <v>0</v>
      </c>
      <c r="H33" s="18">
        <f>SUM(F33:G33)/E33</f>
        <v>0.75954198473282442</v>
      </c>
      <c r="I33" s="17">
        <f t="shared" ref="I33" si="0">(E33-SUM(F33:G33))-K33</f>
        <v>63</v>
      </c>
      <c r="J33" s="18">
        <f t="shared" ref="J33" si="1">I33/E33</f>
        <v>0.24045801526717558</v>
      </c>
      <c r="K33" s="17">
        <f>SUM(K14:K32)</f>
        <v>0</v>
      </c>
      <c r="L33" s="18">
        <f t="shared" ref="L33" si="2">K33/E33</f>
        <v>0</v>
      </c>
      <c r="M33" s="17">
        <f>AVERAGE(M14:M32)</f>
        <v>63.9</v>
      </c>
      <c r="N33" s="19">
        <f>AVERAGE(N14:N32)</f>
        <v>0.74</v>
      </c>
    </row>
    <row r="35" spans="1:14" ht="120" customHeight="1" x14ac:dyDescent="0.25">
      <c r="A35" s="30" t="s">
        <v>26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7" spans="1:14" x14ac:dyDescent="0.25">
      <c r="A37" s="12"/>
    </row>
    <row r="38" spans="1:14" ht="13" x14ac:dyDescent="0.3">
      <c r="B38" s="37" t="s">
        <v>27</v>
      </c>
      <c r="C38" s="37"/>
      <c r="D38" s="37"/>
      <c r="G38" s="22" t="s">
        <v>28</v>
      </c>
      <c r="H38" s="22"/>
      <c r="I38" s="22"/>
      <c r="J38" s="22"/>
    </row>
    <row r="39" spans="1:14" ht="62.25" customHeight="1" x14ac:dyDescent="0.25">
      <c r="B39" s="38"/>
      <c r="C39" s="38"/>
      <c r="D39" s="38"/>
      <c r="G39" s="34"/>
      <c r="H39" s="34"/>
      <c r="I39" s="34"/>
      <c r="J39" s="34"/>
    </row>
    <row r="40" spans="1:14" hidden="1" x14ac:dyDescent="0.25">
      <c r="A40" s="39" t="e">
        <v>#REF!</v>
      </c>
      <c r="B40" s="39"/>
      <c r="C40" s="6"/>
      <c r="E40" s="39"/>
      <c r="F40" s="39"/>
      <c r="G40" s="39"/>
      <c r="H40" s="39"/>
    </row>
    <row r="41" spans="1:14" hidden="1" x14ac:dyDescent="0.25"/>
    <row r="42" spans="1:14" ht="45" customHeight="1" x14ac:dyDescent="0.25">
      <c r="B42" s="40" t="str">
        <f>B10</f>
        <v>MCA.  Erika del Carmen Páez Chacha</v>
      </c>
      <c r="C42" s="40"/>
      <c r="D42" s="40"/>
      <c r="E42" s="13"/>
      <c r="F42" s="13"/>
      <c r="G42" s="40" t="s">
        <v>38</v>
      </c>
      <c r="H42" s="40"/>
      <c r="I42" s="40"/>
      <c r="J42" s="40"/>
    </row>
  </sheetData>
  <mergeCells count="31">
    <mergeCell ref="A40:B40"/>
    <mergeCell ref="E40:H40"/>
    <mergeCell ref="B42:D42"/>
    <mergeCell ref="G42:J42"/>
    <mergeCell ref="M12:M13"/>
    <mergeCell ref="N12:N13"/>
    <mergeCell ref="A35:N35"/>
    <mergeCell ref="B39:D39"/>
    <mergeCell ref="G39:J39"/>
    <mergeCell ref="B38:D38"/>
    <mergeCell ref="G38:J3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8"/>
  <sheetViews>
    <sheetView topLeftCell="A31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35</v>
      </c>
      <c r="C8" s="34"/>
      <c r="D8" s="14" t="s">
        <v>5</v>
      </c>
      <c r="E8" s="20">
        <v>4</v>
      </c>
      <c r="F8"/>
      <c r="G8" s="4" t="s">
        <v>6</v>
      </c>
      <c r="H8" s="20">
        <v>2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4" ht="13" x14ac:dyDescent="0.3">
      <c r="A10" s="4" t="s">
        <v>8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ht="25" x14ac:dyDescent="0.25">
      <c r="A16" s="9" t="s">
        <v>43</v>
      </c>
      <c r="B16" s="9">
        <v>3</v>
      </c>
      <c r="C16" s="9" t="s">
        <v>47</v>
      </c>
      <c r="D16" s="9" t="s">
        <v>31</v>
      </c>
      <c r="E16" s="9">
        <v>31</v>
      </c>
      <c r="F16" s="9">
        <v>17</v>
      </c>
      <c r="G16" s="9"/>
      <c r="H16" s="10">
        <v>0.55000000000000004</v>
      </c>
      <c r="I16" s="21">
        <v>14</v>
      </c>
      <c r="J16" s="10">
        <v>0.45</v>
      </c>
      <c r="K16" s="9"/>
      <c r="L16" s="10">
        <v>0</v>
      </c>
      <c r="M16" s="9">
        <v>44</v>
      </c>
      <c r="N16" s="15">
        <v>0.55000000000000004</v>
      </c>
    </row>
    <row r="17" spans="1:14" s="11" customFormat="1" x14ac:dyDescent="0.25">
      <c r="A17" s="9"/>
      <c r="B17" s="9">
        <v>4</v>
      </c>
      <c r="C17" s="9"/>
      <c r="D17" s="9"/>
      <c r="E17" s="9"/>
      <c r="F17" s="9">
        <v>28</v>
      </c>
      <c r="G17" s="9"/>
      <c r="H17" s="10">
        <v>0.9</v>
      </c>
      <c r="I17" s="9">
        <v>3</v>
      </c>
      <c r="J17" s="10">
        <v>0.1</v>
      </c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>
        <f>'1'!D24</f>
        <v>0</v>
      </c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31</v>
      </c>
      <c r="F29" s="17">
        <f>SUM(F14:F28)</f>
        <v>45</v>
      </c>
      <c r="G29" s="17">
        <f>SUM(G14:G28)</f>
        <v>0</v>
      </c>
      <c r="H29" s="18">
        <f>SUM(F29:G29)/E29</f>
        <v>1.4516129032258065</v>
      </c>
      <c r="I29" s="17">
        <f t="shared" ref="I29" si="0">(E29-SUM(F29:G29))-K29</f>
        <v>-14</v>
      </c>
      <c r="J29" s="18">
        <f t="shared" ref="J29" si="1">I29/E29</f>
        <v>-0.45161290322580644</v>
      </c>
      <c r="K29" s="17">
        <f>SUM(K14:K28)</f>
        <v>0</v>
      </c>
      <c r="L29" s="18">
        <f t="shared" ref="L29" si="2">K29/E29</f>
        <v>0</v>
      </c>
      <c r="M29" s="17">
        <f>AVERAGE(M14:M28)</f>
        <v>44</v>
      </c>
      <c r="N29" s="19">
        <f>AVERAGE(N14:N28)</f>
        <v>0.55000000000000004</v>
      </c>
    </row>
    <row r="31" spans="1:14" ht="120" customHeight="1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 t="s">
        <v>38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2023-12-14T06:56:35Z</dcterms:modified>
  <cp:category/>
  <cp:contentStatus/>
</cp:coreProperties>
</file>