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904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3" l="1"/>
  <c r="I19" i="23" l="1"/>
  <c r="L19" i="23"/>
  <c r="I20" i="23"/>
  <c r="L20" i="23"/>
  <c r="L21" i="23"/>
  <c r="I22" i="23"/>
  <c r="L22" i="23"/>
  <c r="D22" i="23" l="1"/>
  <c r="C22" i="23"/>
  <c r="D21" i="23"/>
  <c r="C21" i="23"/>
  <c r="D20" i="23"/>
  <c r="C20" i="23"/>
  <c r="D19" i="23"/>
  <c r="C19" i="23"/>
  <c r="I19" i="22" l="1"/>
  <c r="L19" i="22"/>
  <c r="E19" i="22"/>
  <c r="E18" i="22"/>
  <c r="D19" i="22"/>
  <c r="C19" i="22"/>
  <c r="A19" i="22"/>
  <c r="C18" i="22"/>
  <c r="I19" i="10" l="1"/>
  <c r="L19" i="10"/>
  <c r="I20" i="10"/>
  <c r="L20" i="10"/>
  <c r="I21" i="10"/>
  <c r="L21" i="10"/>
  <c r="I22" i="10"/>
  <c r="L22" i="10"/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3" i="24" l="1"/>
  <c r="I23" i="24"/>
  <c r="I20" i="24"/>
  <c r="L20" i="24"/>
  <c r="L18" i="24"/>
  <c r="I18" i="24"/>
  <c r="L16" i="24"/>
  <c r="I16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<sst xmlns="http://schemas.openxmlformats.org/spreadsheetml/2006/main" count="247" uniqueCount="58">
  <si>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</si>
  <si>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</si>
  <si>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</si>
  <si>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</si>
  <si>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</si>
  <si>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</si>
  <si>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</si>
  <si>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</si>
  <si>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</si>
  <si>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</si>
  <si>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</si>
  <si>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</si>
  <si>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</si>
  <si>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</si>
  <si>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</si>
  <si>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</si>
  <si>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</si>
  <si>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</si>
  <si>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</si>
  <si>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</si>
  <si>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</si>
  <si>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</si>
  <si>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</si>
  <si>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</si>
  <si>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</si>
  <si>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</si>
  <si>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</si>
  <si>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</si>
  <si>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</si>
  <si>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</si>
  <si>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</si>
  <si>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</si>
  <si>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</si>
  <si>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</si>
  <si>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</si>
  <si>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</si>
  <si>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</si>
  <si>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</si>
  <si>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</si>
  <si>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</si>
  <si>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</si>
  <si>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</si>
  <si>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</si>
  <si>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</si>
  <si>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</si>
  <si>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</si>
  <si>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</si>
  <si>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</si>
  <si>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SEP 23 - ENE 24</t>
  </si>
  <si>
    <t>MACROECONOMIA</t>
  </si>
  <si>
    <t>ECONOMIA</t>
  </si>
  <si>
    <t>301A</t>
  </si>
  <si>
    <t>301B</t>
  </si>
  <si>
    <t>301C</t>
  </si>
  <si>
    <t>505A</t>
  </si>
  <si>
    <t>505B</t>
  </si>
  <si>
    <t>505C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</si>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</sst>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06" zoomScaleNormal="106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2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50</v>
      </c>
      <c r="B14" s="9" t="s">
        <v>21</v>
      </c>
      <c r="C14" s="9" t="s">
        <v>51</v>
      </c>
      <c r="D14" s="9" t="s">
        <v>32</v>
      </c>
      <c r="E14" s="9"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0.74</v>
      </c>
    </row>
    <row r="15" spans="1:14" s="11" customFormat="1" x14ac:dyDescent="0.2">
      <c r="A15" s="8" t="s">
        <v>50</v>
      </c>
      <c r="B15" s="9" t="s">
        <v>21</v>
      </c>
      <c r="C15" s="9" t="s">
        <v>52</v>
      </c>
      <c r="D15" s="9" t="s">
        <v>32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67</v>
      </c>
      <c r="N15" s="15">
        <v>0.82</v>
      </c>
    </row>
    <row r="16" spans="1:14" s="11" customFormat="1" x14ac:dyDescent="0.2">
      <c r="A16" s="8" t="s">
        <v>50</v>
      </c>
      <c r="B16" s="9" t="s">
        <v>21</v>
      </c>
      <c r="C16" s="9" t="s">
        <v>53</v>
      </c>
      <c r="D16" s="9" t="s">
        <v>32</v>
      </c>
      <c r="E16" s="9"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49</v>
      </c>
      <c r="B17" s="9" t="s">
        <v>21</v>
      </c>
      <c r="C17" s="9" t="s">
        <v>54</v>
      </c>
      <c r="D17" s="9" t="s">
        <v>31</v>
      </c>
      <c r="E17" s="9">
        <v>24</v>
      </c>
      <c r="F17" s="9">
        <v>20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69</v>
      </c>
      <c r="N17" s="15">
        <v>0.83</v>
      </c>
    </row>
    <row r="18" spans="1:14" s="11" customFormat="1" x14ac:dyDescent="0.2">
      <c r="A18" s="8" t="s">
        <v>49</v>
      </c>
      <c r="B18" s="9" t="s">
        <v>32</v>
      </c>
      <c r="C18" s="9" t="s">
        <v>54</v>
      </c>
      <c r="D18" s="9" t="s">
        <v>31</v>
      </c>
      <c r="E18" s="9">
        <v>24</v>
      </c>
      <c r="F18" s="9">
        <v>20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0.83</v>
      </c>
    </row>
    <row r="19" spans="1:14" s="11" customFormat="1" x14ac:dyDescent="0.2">
      <c r="A19" s="8" t="s">
        <v>49</v>
      </c>
      <c r="B19" s="9" t="s">
        <v>21</v>
      </c>
      <c r="C19" s="9" t="s">
        <v>55</v>
      </c>
      <c r="D19" s="9" t="s">
        <v>31</v>
      </c>
      <c r="E19" s="9">
        <v>16</v>
      </c>
      <c r="F19" s="9">
        <v>13</v>
      </c>
      <c r="G19" s="9"/>
      <c r="H19" s="10"/>
      <c r="I19" s="9">
        <f t="shared" ref="I19:I22" si="2">(E19-SUM(F19:G19))-K19</f>
        <v>3</v>
      </c>
      <c r="J19" s="10"/>
      <c r="K19" s="9">
        <v>0</v>
      </c>
      <c r="L19" s="10">
        <f t="shared" ref="L19:L22" si="3">K19/E19</f>
        <v>0</v>
      </c>
      <c r="M19" s="9">
        <v>67</v>
      </c>
      <c r="N19" s="15">
        <v>0.81</v>
      </c>
    </row>
    <row r="20" spans="1:14" s="11" customFormat="1" x14ac:dyDescent="0.2">
      <c r="A20" s="8" t="s">
        <v>49</v>
      </c>
      <c r="B20" s="9" t="s">
        <v>32</v>
      </c>
      <c r="C20" s="9" t="s">
        <v>55</v>
      </c>
      <c r="D20" s="9" t="s">
        <v>31</v>
      </c>
      <c r="E20" s="9">
        <v>16</v>
      </c>
      <c r="F20" s="9">
        <v>11</v>
      </c>
      <c r="G20" s="9"/>
      <c r="H20" s="10"/>
      <c r="I20" s="9">
        <f t="shared" si="2"/>
        <v>5</v>
      </c>
      <c r="J20" s="10"/>
      <c r="K20" s="9">
        <v>0</v>
      </c>
      <c r="L20" s="10">
        <f t="shared" si="3"/>
        <v>0</v>
      </c>
      <c r="M20" s="9">
        <v>56</v>
      </c>
      <c r="N20" s="15">
        <v>0.69</v>
      </c>
    </row>
    <row r="21" spans="1:14" s="11" customFormat="1" x14ac:dyDescent="0.2">
      <c r="A21" s="8" t="s">
        <v>49</v>
      </c>
      <c r="B21" s="9" t="s">
        <v>21</v>
      </c>
      <c r="C21" s="9" t="s">
        <v>56</v>
      </c>
      <c r="D21" s="9" t="s">
        <v>31</v>
      </c>
      <c r="E21" s="9">
        <v>19</v>
      </c>
      <c r="F21" s="9">
        <v>13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54</v>
      </c>
      <c r="N21" s="15">
        <v>0.68</v>
      </c>
    </row>
    <row r="22" spans="1:14" s="11" customFormat="1" x14ac:dyDescent="0.2">
      <c r="A22" s="8" t="s">
        <v>49</v>
      </c>
      <c r="B22" s="9" t="s">
        <v>32</v>
      </c>
      <c r="C22" s="9" t="s">
        <v>56</v>
      </c>
      <c r="D22" s="9" t="s">
        <v>31</v>
      </c>
      <c r="E22" s="9">
        <v>19</v>
      </c>
      <c r="F22" s="9">
        <v>14</v>
      </c>
      <c r="G22" s="9"/>
      <c r="H22" s="10"/>
      <c r="I22" s="9">
        <f t="shared" si="2"/>
        <v>5</v>
      </c>
      <c r="J22" s="10"/>
      <c r="K22" s="9">
        <v>0</v>
      </c>
      <c r="L22" s="10">
        <f t="shared" si="3"/>
        <v>0</v>
      </c>
      <c r="M22" s="9">
        <v>58</v>
      </c>
      <c r="N22" s="15">
        <v>0.74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62.333333333333336</v>
      </c>
      <c r="N28" s="19">
        <f>AVERAGE(N14:N27)</f>
        <v>0.76666666666666672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8" zoomScaleNormal="118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57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ECONOMIA</v>
      </c>
      <c r="B15" s="9" t="s">
        <v>57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/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1" t="str">
        <f>'1'!A16</f>
        <v>ECONOMIA</v>
      </c>
      <c r="B16" s="9" t="s">
        <v>57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MACROECONOMIA</v>
      </c>
      <c r="B17" s="9" t="s">
        <v>57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/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21" t="str">
        <f>'1'!A18</f>
        <v>MACROECONOMIA</v>
      </c>
      <c r="B18" s="9" t="s">
        <v>57</v>
      </c>
      <c r="C18" s="9" t="str">
        <f>'1'!C19</f>
        <v>505B</v>
      </c>
      <c r="D18" s="9" t="str">
        <f>'1'!D18</f>
        <v>DLA</v>
      </c>
      <c r="E18" s="9">
        <f>'1'!E19</f>
        <v>16</v>
      </c>
      <c r="F18" s="9"/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tr">
        <f>'1'!A21</f>
        <v>MACROECONOMIA</v>
      </c>
      <c r="B19" s="9" t="s">
        <v>57</v>
      </c>
      <c r="C19" s="9" t="str">
        <f>'1'!C21</f>
        <v>505C</v>
      </c>
      <c r="D19" s="9" t="str">
        <f>'1'!D21</f>
        <v>DLA</v>
      </c>
      <c r="E19" s="9">
        <f>'1'!E21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ref="L19" si="4">K19/E19</f>
        <v>0</v>
      </c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130</v>
      </c>
      <c r="J28" s="18">
        <f t="shared" ref="J28" si="5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18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39</v>
      </c>
      <c r="N14" s="15">
        <v>0.53</v>
      </c>
    </row>
    <row r="15" spans="1:14" s="11" customFormat="1" x14ac:dyDescent="0.2">
      <c r="A15" s="9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51</v>
      </c>
      <c r="N15" s="15">
        <v>0.69</v>
      </c>
    </row>
    <row r="16" spans="1:14" s="11" customFormat="1" x14ac:dyDescent="0.2">
      <c r="A16" s="9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31</v>
      </c>
      <c r="N16" s="15">
        <v>0.43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 t="str">
        <f>'1'!A18</f>
        <v>MACROECONOMIA</v>
      </c>
      <c r="B18" s="9" t="s">
        <v>40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9" t="s">
        <v>49</v>
      </c>
      <c r="B19" s="9" t="s">
        <v>39</v>
      </c>
      <c r="C19" s="9" t="str">
        <f>'1'!C19</f>
        <v>505B</v>
      </c>
      <c r="D19" s="9" t="str">
        <f>'1'!D19</f>
        <v>DLA</v>
      </c>
      <c r="E19" s="9">
        <v>16</v>
      </c>
      <c r="F19" s="9">
        <v>16</v>
      </c>
      <c r="G19" s="9"/>
      <c r="H19" s="10"/>
      <c r="I19" s="9">
        <f t="shared" ref="I19:I22" si="2">(E19-SUM(F19:G19))-K19</f>
        <v>0</v>
      </c>
      <c r="J19" s="10"/>
      <c r="K19" s="9">
        <v>0</v>
      </c>
      <c r="L19" s="10">
        <f t="shared" ref="L19:L22" si="3">K19/E19</f>
        <v>0</v>
      </c>
      <c r="M19" s="9">
        <v>82</v>
      </c>
      <c r="N19" s="15">
        <v>0.63</v>
      </c>
    </row>
    <row r="20" spans="1:14" s="11" customFormat="1" x14ac:dyDescent="0.2">
      <c r="A20" s="9" t="s">
        <v>49</v>
      </c>
      <c r="B20" s="9" t="s">
        <v>40</v>
      </c>
      <c r="C20" s="9" t="str">
        <f>'1'!C20</f>
        <v>505B</v>
      </c>
      <c r="D20" s="9" t="str">
        <f>'1'!D20</f>
        <v>DLA</v>
      </c>
      <c r="E20" s="9">
        <v>16</v>
      </c>
      <c r="F20" s="9">
        <v>16</v>
      </c>
      <c r="G20" s="9"/>
      <c r="H20" s="10"/>
      <c r="I20" s="9">
        <f t="shared" si="2"/>
        <v>0</v>
      </c>
      <c r="J20" s="10"/>
      <c r="K20" s="9">
        <v>0</v>
      </c>
      <c r="L20" s="10">
        <f t="shared" si="3"/>
        <v>0</v>
      </c>
      <c r="M20" s="9">
        <v>86</v>
      </c>
      <c r="N20" s="15">
        <v>0.68799999999999994</v>
      </c>
    </row>
    <row r="21" spans="1:14" s="11" customFormat="1" x14ac:dyDescent="0.2">
      <c r="A21" s="9" t="s">
        <v>49</v>
      </c>
      <c r="B21" s="9" t="s">
        <v>39</v>
      </c>
      <c r="C21" s="9" t="str">
        <f>'1'!C21</f>
        <v>505C</v>
      </c>
      <c r="D21" s="9" t="str">
        <f>'1'!D21</f>
        <v>DLA</v>
      </c>
      <c r="E21" s="9">
        <v>19</v>
      </c>
      <c r="F21" s="9">
        <v>16</v>
      </c>
      <c r="G21" s="9"/>
      <c r="H21" s="10"/>
      <c r="I21" s="9">
        <f t="shared" si="2"/>
        <v>3</v>
      </c>
      <c r="J21" s="10"/>
      <c r="K21" s="9">
        <v>0</v>
      </c>
      <c r="L21" s="10">
        <f t="shared" si="3"/>
        <v>0</v>
      </c>
      <c r="M21" s="9">
        <v>65</v>
      </c>
      <c r="N21" s="15">
        <v>0.84</v>
      </c>
    </row>
    <row r="22" spans="1:14" s="11" customFormat="1" x14ac:dyDescent="0.2">
      <c r="A22" s="9" t="s">
        <v>49</v>
      </c>
      <c r="B22" s="9" t="s">
        <v>40</v>
      </c>
      <c r="C22" s="9" t="str">
        <f>'1'!C22</f>
        <v>505C</v>
      </c>
      <c r="D22" s="9" t="str">
        <f>'1'!D22</f>
        <v>DLA</v>
      </c>
      <c r="E22" s="9">
        <v>19</v>
      </c>
      <c r="F22" s="9">
        <v>17</v>
      </c>
      <c r="G22" s="9"/>
      <c r="H22" s="10"/>
      <c r="I22" s="9">
        <f t="shared" si="2"/>
        <v>2</v>
      </c>
      <c r="J22" s="10"/>
      <c r="K22" s="9">
        <v>0</v>
      </c>
      <c r="L22" s="10">
        <f t="shared" si="3"/>
        <v>0</v>
      </c>
      <c r="M22" s="9">
        <v>68</v>
      </c>
      <c r="N22" s="15">
        <v>0.89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63.333333333333336</v>
      </c>
      <c r="N28" s="19">
        <f>AVERAGE(N14:N27)</f>
        <v>0.70199999999999996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40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27</v>
      </c>
      <c r="G14" s="9"/>
      <c r="H14" s="10"/>
      <c r="I14" s="9">
        <f t="shared" ref="I14:I33" si="0">(E14-SUM(F14:G14))-K14</f>
        <v>7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</v>
      </c>
      <c r="B16" s="9" t="s">
        <v>40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17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21</v>
      </c>
      <c r="F18" s="9">
        <v>18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24</v>
      </c>
      <c r="F20" s="9">
        <v>25</v>
      </c>
      <c r="G20" s="9"/>
      <c r="H20" s="10"/>
      <c r="I20" s="9">
        <f t="shared" si="0"/>
        <v>-1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MACROECONOMIA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47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MACROECONOMIA</v>
      </c>
      <c r="B23" s="9" t="s">
        <v>40</v>
      </c>
      <c r="C23" s="9" t="str">
        <f>'1'!C18</f>
        <v>505A</v>
      </c>
      <c r="D23" s="9" t="str">
        <f>'1'!D18</f>
        <v>DLA</v>
      </c>
      <c r="E23" s="9">
        <f>'1'!E18</f>
        <v>24</v>
      </c>
      <c r="F23" s="9">
        <v>6</v>
      </c>
      <c r="G23" s="9"/>
      <c r="H23" s="10"/>
      <c r="I23" s="9">
        <f t="shared" si="0"/>
        <v>18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47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274</v>
      </c>
      <c r="F33" s="17">
        <f>SUM(F14:F32)</f>
        <v>215</v>
      </c>
      <c r="G33" s="17">
        <f>SUM(G14:G32)</f>
        <v>0</v>
      </c>
      <c r="H33" s="18">
        <f>SUM(F33:G33)/E33</f>
        <v>0.78467153284671531</v>
      </c>
      <c r="I33" s="17">
        <f t="shared" si="0"/>
        <v>59</v>
      </c>
      <c r="J33" s="18">
        <f t="shared" ref="J33" si="2">I33/E33</f>
        <v>0.21532846715328466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21</v>
      </c>
      <c r="G14" s="9">
        <v>8</v>
      </c>
      <c r="H14" s="10">
        <f>(F14+G14)/E14</f>
        <v>0.8529411764705882</v>
      </c>
      <c r="I14" s="9">
        <f t="shared" ref="I14:I27" si="0">(E14-SUM(F14:G14))-K14</f>
        <v>5</v>
      </c>
      <c r="J14" s="10">
        <f t="shared" ref="J14:J27" si="1">I14/E14</f>
        <v>0.14705882352941177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>
        <v>5</v>
      </c>
      <c r="H15" s="10">
        <f t="shared" ref="H15:H18" si="3">(F15+G15)/E15</f>
        <v>1.1875</v>
      </c>
      <c r="I15" s="9">
        <f t="shared" si="0"/>
        <v>-3</v>
      </c>
      <c r="J15" s="10">
        <f t="shared" si="1"/>
        <v>-0.1875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8</v>
      </c>
      <c r="G16" s="9">
        <v>11</v>
      </c>
      <c r="H16" s="10">
        <f t="shared" si="3"/>
        <v>0.90476190476190477</v>
      </c>
      <c r="I16" s="9">
        <f t="shared" si="0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15</v>
      </c>
      <c r="G17" s="9">
        <v>13</v>
      </c>
      <c r="H17" s="10">
        <f t="shared" si="3"/>
        <v>1.1666666666666667</v>
      </c>
      <c r="I17" s="9">
        <f t="shared" si="0"/>
        <v>-4</v>
      </c>
      <c r="J17" s="10">
        <f t="shared" si="1"/>
        <v>-0.16666666666666666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3</v>
      </c>
      <c r="G18" s="9">
        <v>3</v>
      </c>
      <c r="H18" s="10">
        <f t="shared" si="3"/>
        <v>0.25</v>
      </c>
      <c r="I18" s="9">
        <f t="shared" si="0"/>
        <v>18</v>
      </c>
      <c r="J18" s="10">
        <f t="shared" si="1"/>
        <v>0.75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61</v>
      </c>
      <c r="G27" s="17">
        <f>SUM(G14:G26)</f>
        <v>40</v>
      </c>
      <c r="H27" s="18">
        <f>SUM(F27:G27)/E27</f>
        <v>0.84873949579831931</v>
      </c>
      <c r="I27" s="17">
        <f t="shared" si="0"/>
        <v>18</v>
      </c>
      <c r="J27" s="18">
        <f t="shared" si="1"/>
        <v>0.15126050420168066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2023-12-03T00:24:47Z</dcterms:modified>
  <cp:category/>
  <cp:contentStatus/>
</cp:coreProperties>
</file>