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IIND\2023-2\ESCOLARIZADO\REPORTES PARCIALES\"/>
    </mc:Choice>
  </mc:AlternateContent>
  <xr:revisionPtr revIDLastSave="0" documentId="13_ncr:1_{41042DD7-FCF2-4248-BE4B-79217A10833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501A" sheetId="1" r:id="rId1"/>
    <sheet name="501B" sheetId="3" r:id="rId2"/>
    <sheet name="101A" sheetId="4" r:id="rId3"/>
    <sheet name="101B" sheetId="5" r:id="rId4"/>
    <sheet name="901A" sheetId="6" r:id="rId5"/>
    <sheet name="FINAL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4" l="1"/>
  <c r="K54" i="4" s="1"/>
  <c r="K51" i="4"/>
  <c r="K50" i="4"/>
  <c r="K53" i="4" s="1"/>
  <c r="J52" i="4"/>
  <c r="J51" i="4"/>
  <c r="J50" i="4"/>
  <c r="J52" i="1"/>
  <c r="J50" i="1"/>
  <c r="J51" i="1"/>
  <c r="K52" i="1"/>
  <c r="K51" i="1"/>
  <c r="K50" i="1"/>
  <c r="K52" i="3"/>
  <c r="K51" i="3"/>
  <c r="K54" i="3" s="1"/>
  <c r="K50" i="3"/>
  <c r="J52" i="3"/>
  <c r="J51" i="3"/>
  <c r="J50" i="3"/>
  <c r="Q52" i="6"/>
  <c r="Q51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J54" i="6" s="1"/>
  <c r="P50" i="6"/>
  <c r="P53" i="6" s="1"/>
  <c r="O50" i="6"/>
  <c r="O53" i="6" s="1"/>
  <c r="N50" i="6"/>
  <c r="N53" i="6" s="1"/>
  <c r="M50" i="6"/>
  <c r="M53" i="6" s="1"/>
  <c r="L50" i="6"/>
  <c r="L53" i="6" s="1"/>
  <c r="K50" i="6"/>
  <c r="K53" i="6" s="1"/>
  <c r="J50" i="6"/>
  <c r="J53" i="6" s="1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0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L52" i="5"/>
  <c r="K52" i="5"/>
  <c r="J52" i="5"/>
  <c r="P51" i="5"/>
  <c r="P54" i="5" s="1"/>
  <c r="O51" i="5"/>
  <c r="O54" i="5" s="1"/>
  <c r="N51" i="5"/>
  <c r="N54" i="5" s="1"/>
  <c r="M51" i="5"/>
  <c r="M54" i="5" s="1"/>
  <c r="L51" i="5"/>
  <c r="L54" i="5" s="1"/>
  <c r="K51" i="5"/>
  <c r="J51" i="5"/>
  <c r="J54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J50" i="5"/>
  <c r="J53" i="5" s="1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2" i="4"/>
  <c r="O52" i="4"/>
  <c r="N52" i="4"/>
  <c r="M52" i="4"/>
  <c r="L52" i="4"/>
  <c r="P51" i="4"/>
  <c r="P54" i="4" s="1"/>
  <c r="O51" i="4"/>
  <c r="O54" i="4" s="1"/>
  <c r="N51" i="4"/>
  <c r="N54" i="4" s="1"/>
  <c r="M51" i="4"/>
  <c r="M54" i="4" s="1"/>
  <c r="L51" i="4"/>
  <c r="L54" i="4" s="1"/>
  <c r="P50" i="4"/>
  <c r="P53" i="4" s="1"/>
  <c r="O50" i="4"/>
  <c r="O53" i="4" s="1"/>
  <c r="N50" i="4"/>
  <c r="N53" i="4" s="1"/>
  <c r="M50" i="4"/>
  <c r="M53" i="4" s="1"/>
  <c r="L50" i="4"/>
  <c r="L53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2" i="3"/>
  <c r="O52" i="3"/>
  <c r="N52" i="3"/>
  <c r="M52" i="3"/>
  <c r="L52" i="3"/>
  <c r="P51" i="3"/>
  <c r="P54" i="3" s="1"/>
  <c r="O51" i="3"/>
  <c r="O54" i="3" s="1"/>
  <c r="N51" i="3"/>
  <c r="N54" i="3" s="1"/>
  <c r="M51" i="3"/>
  <c r="M54" i="3" s="1"/>
  <c r="L51" i="3"/>
  <c r="L54" i="3" s="1"/>
  <c r="P50" i="3"/>
  <c r="P53" i="3" s="1"/>
  <c r="O50" i="3"/>
  <c r="O53" i="3" s="1"/>
  <c r="N50" i="3"/>
  <c r="N53" i="3" s="1"/>
  <c r="M50" i="3"/>
  <c r="M53" i="3" s="1"/>
  <c r="L50" i="3"/>
  <c r="L53" i="3" s="1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Q17" i="1"/>
  <c r="Q18" i="1"/>
  <c r="J16" i="2" s="1"/>
  <c r="K16" i="2" s="1"/>
  <c r="Q19" i="1"/>
  <c r="J17" i="2" s="1"/>
  <c r="K17" i="2" s="1"/>
  <c r="Q20" i="1"/>
  <c r="J18" i="2" s="1"/>
  <c r="K18" i="2" s="1"/>
  <c r="Q21" i="1"/>
  <c r="J19" i="2" s="1"/>
  <c r="K19" i="2" s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J27" i="2" s="1"/>
  <c r="K27" i="2" s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J33" i="2" s="1"/>
  <c r="K33" i="2" s="1"/>
  <c r="Q37" i="1"/>
  <c r="J34" i="2" s="1"/>
  <c r="K34" i="2" s="1"/>
  <c r="Q38" i="1"/>
  <c r="Q39" i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Q10" i="1"/>
  <c r="J9" i="2" s="1"/>
  <c r="K6" i="2"/>
  <c r="J53" i="4" l="1"/>
  <c r="J54" i="4"/>
  <c r="J53" i="3"/>
  <c r="J54" i="3"/>
  <c r="Q51" i="1"/>
  <c r="K53" i="3"/>
  <c r="Q52" i="1"/>
  <c r="Q50" i="3"/>
  <c r="Q52" i="3"/>
  <c r="Q51" i="3"/>
  <c r="Q54" i="3" s="1"/>
  <c r="Q52" i="5"/>
  <c r="K53" i="5"/>
  <c r="K54" i="5"/>
  <c r="Q50" i="4"/>
  <c r="Q53" i="4" s="1"/>
  <c r="Q52" i="4"/>
  <c r="Q51" i="4"/>
  <c r="Q54" i="4" s="1"/>
  <c r="Q51" i="5"/>
  <c r="Q54" i="5" s="1"/>
  <c r="Q50" i="5"/>
  <c r="Q53" i="5" s="1"/>
  <c r="Q53" i="6"/>
  <c r="Q54" i="6"/>
  <c r="J21" i="2"/>
  <c r="K21" i="2" s="1"/>
  <c r="B48" i="1"/>
  <c r="K9" i="2"/>
  <c r="B10" i="2"/>
  <c r="B11" i="2" s="1"/>
  <c r="B12" i="2" s="1"/>
  <c r="B13" i="2" s="1"/>
  <c r="L52" i="1"/>
  <c r="M52" i="1"/>
  <c r="N52" i="1"/>
  <c r="O52" i="1"/>
  <c r="P52" i="1"/>
  <c r="L51" i="1"/>
  <c r="M51" i="1"/>
  <c r="N51" i="1"/>
  <c r="O51" i="1"/>
  <c r="P51" i="1"/>
  <c r="L50" i="1"/>
  <c r="M50" i="1"/>
  <c r="N50" i="1"/>
  <c r="N53" i="1" s="1"/>
  <c r="O50" i="1"/>
  <c r="P50" i="1"/>
  <c r="P54" i="1" l="1"/>
  <c r="P53" i="1"/>
  <c r="O53" i="1"/>
  <c r="L54" i="1"/>
  <c r="M53" i="1"/>
  <c r="L53" i="1"/>
  <c r="Q53" i="3"/>
  <c r="K53" i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O54" i="1"/>
  <c r="K54" i="1"/>
  <c r="N54" i="1"/>
  <c r="J51" i="2"/>
  <c r="J53" i="1"/>
  <c r="M54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<sst xmlns="http://schemas.openxmlformats.org/spreadsheetml/2006/main" count="360" uniqueCount="240">
  <si>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</si>
  <si>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</si>
  <si>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</si>
  <si>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</si>
  <si>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</si>
  <si>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</si>
  <si>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</si>
  <si>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</si>
  <si>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</si>
  <si>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</si>
  <si>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</si>
  <si>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</si>
  <si>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</si>
  <si>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</si>
  <si>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</si>
  <si>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</si>
  <si>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</si>
  <si>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</si>
  <si>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</si>
  <si>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</si>
  <si>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</si>
  <si>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</si>
  <si>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</si>
  <si>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</si>
  <si>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</si>
  <si>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</si>
  <si>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</si>
  <si>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>DIBUJO INDUSTRIAL</t>
  </si>
  <si>
    <t>SEPTIEMBRE 2023 - ENERO 2024</t>
  </si>
  <si>
    <r>
      <rPr>
        <sz val="8"/>
        <rFont val="Arial"/>
        <family val="2"/>
      </rPr>
      <t>211U0067</t>
    </r>
  </si>
  <si>
    <r>
      <rPr>
        <sz val="8"/>
        <rFont val="Arial"/>
        <family val="2"/>
      </rPr>
      <t>AGUILAR GOMEZ GERMAN</t>
    </r>
  </si>
  <si>
    <r>
      <rPr>
        <sz val="8"/>
        <rFont val="Arial"/>
        <family val="2"/>
      </rPr>
      <t>211U0599</t>
    </r>
  </si>
  <si>
    <r>
      <rPr>
        <sz val="8"/>
        <rFont val="Arial"/>
        <family val="2"/>
      </rPr>
      <t>ANTEMATE AREVALO RAFAEL DE JESUS</t>
    </r>
  </si>
  <si>
    <r>
      <rPr>
        <sz val="8"/>
        <rFont val="Arial"/>
        <family val="2"/>
      </rPr>
      <t>211U0068</t>
    </r>
  </si>
  <si>
    <r>
      <rPr>
        <sz val="8"/>
        <rFont val="Arial"/>
        <family val="2"/>
      </rPr>
      <t>ANTEMATE VELASCO LIZBETH</t>
    </r>
  </si>
  <si>
    <r>
      <rPr>
        <sz val="8"/>
        <rFont val="Arial"/>
        <family val="2"/>
      </rPr>
      <t>211U0071</t>
    </r>
  </si>
  <si>
    <r>
      <rPr>
        <sz val="8"/>
        <rFont val="Arial"/>
        <family val="2"/>
      </rPr>
      <t>CAMPOS GABINO RODRIGO</t>
    </r>
  </si>
  <si>
    <r>
      <rPr>
        <sz val="8"/>
        <rFont val="Arial"/>
        <family val="2"/>
      </rPr>
      <t>211U0073</t>
    </r>
  </si>
  <si>
    <r>
      <rPr>
        <sz val="8"/>
        <rFont val="Arial"/>
        <family val="2"/>
      </rPr>
      <t>CARVAJAL BAXIN ROSA YAMILET</t>
    </r>
  </si>
  <si>
    <r>
      <rPr>
        <sz val="8"/>
        <rFont val="Arial"/>
        <family val="2"/>
      </rPr>
      <t>211U0075</t>
    </r>
  </si>
  <si>
    <r>
      <rPr>
        <sz val="8"/>
        <rFont val="Arial"/>
        <family val="2"/>
      </rPr>
      <t>CHAPOL PONCIANO ROSA ISELA</t>
    </r>
  </si>
  <si>
    <r>
      <rPr>
        <sz val="8"/>
        <rFont val="Arial"/>
        <family val="2"/>
      </rPr>
      <t>211U0660</t>
    </r>
  </si>
  <si>
    <r>
      <rPr>
        <sz val="8"/>
        <rFont val="Arial"/>
        <family val="2"/>
      </rPr>
      <t>CHIGO ALFONSO DAMARIS AZENETH</t>
    </r>
  </si>
  <si>
    <r>
      <rPr>
        <sz val="8"/>
        <rFont val="Arial"/>
        <family val="2"/>
      </rPr>
      <t>211U0081</t>
    </r>
  </si>
  <si>
    <r>
      <rPr>
        <sz val="8"/>
        <rFont val="Arial"/>
        <family val="2"/>
      </rPr>
      <t>CRUZ DOMINGUEZ IRVIN</t>
    </r>
  </si>
  <si>
    <r>
      <rPr>
        <sz val="8"/>
        <rFont val="Arial"/>
        <family val="2"/>
      </rPr>
      <t>211U0083</t>
    </r>
  </si>
  <si>
    <r>
      <rPr>
        <sz val="8"/>
        <rFont val="Arial"/>
        <family val="2"/>
      </rPr>
      <t>CRUZ MARCIAL LILIANA ARLET</t>
    </r>
  </si>
  <si>
    <r>
      <rPr>
        <sz val="8"/>
        <rFont val="Arial"/>
        <family val="2"/>
      </rPr>
      <t>211U0086</t>
    </r>
  </si>
  <si>
    <r>
      <rPr>
        <sz val="8"/>
        <rFont val="Arial"/>
        <family val="2"/>
      </rPr>
      <t>FRANCO ALONSO ABRIL MAYRANI</t>
    </r>
  </si>
  <si>
    <r>
      <rPr>
        <sz val="8"/>
        <rFont val="Arial"/>
        <family val="2"/>
      </rPr>
      <t>211U0091</t>
    </r>
  </si>
  <si>
    <r>
      <rPr>
        <sz val="8"/>
        <rFont val="Arial"/>
        <family val="2"/>
      </rPr>
      <t>HERRERA MIROS KENIA PAOLA</t>
    </r>
  </si>
  <si>
    <r>
      <rPr>
        <sz val="8"/>
        <rFont val="Arial"/>
        <family val="2"/>
      </rPr>
      <t>211U0092</t>
    </r>
  </si>
  <si>
    <r>
      <rPr>
        <sz val="8"/>
        <rFont val="Arial"/>
        <family val="2"/>
      </rPr>
      <t>LLANOS CHIPOL FRIDA SOFIA</t>
    </r>
  </si>
  <si>
    <r>
      <rPr>
        <sz val="8"/>
        <rFont val="Arial"/>
        <family val="2"/>
      </rPr>
      <t>211U0093</t>
    </r>
  </si>
  <si>
    <r>
      <rPr>
        <sz val="8"/>
        <rFont val="Arial"/>
        <family val="2"/>
      </rPr>
      <t>LOPEZ COTA KATHYA NINEL</t>
    </r>
  </si>
  <si>
    <r>
      <rPr>
        <sz val="8"/>
        <rFont val="Arial"/>
        <family val="2"/>
      </rPr>
      <t>211U0096</t>
    </r>
  </si>
  <si>
    <r>
      <rPr>
        <sz val="8"/>
        <rFont val="Arial"/>
        <family val="2"/>
      </rPr>
      <t>MAYA SEBA JORGE</t>
    </r>
  </si>
  <si>
    <r>
      <rPr>
        <sz val="8"/>
        <rFont val="Arial"/>
        <family val="2"/>
      </rPr>
      <t>211U0505</t>
    </r>
  </si>
  <si>
    <r>
      <rPr>
        <sz val="8"/>
        <rFont val="Arial"/>
        <family val="2"/>
      </rPr>
      <t>MENDOZA MARTINEZ JOSSELIN</t>
    </r>
  </si>
  <si>
    <r>
      <rPr>
        <sz val="8"/>
        <rFont val="Arial"/>
        <family val="2"/>
      </rPr>
      <t>211U0099</t>
    </r>
  </si>
  <si>
    <r>
      <rPr>
        <sz val="8"/>
        <rFont val="Arial"/>
        <family val="2"/>
      </rPr>
      <t>MERLIN GARCIA VICTOR MANUEL</t>
    </r>
  </si>
  <si>
    <r>
      <rPr>
        <sz val="8"/>
        <rFont val="Arial"/>
        <family val="2"/>
      </rPr>
      <t>211U0103</t>
    </r>
  </si>
  <si>
    <r>
      <rPr>
        <sz val="8"/>
        <rFont val="Arial"/>
        <family val="2"/>
      </rPr>
      <t>MONTIEL XALA MARJORIE</t>
    </r>
  </si>
  <si>
    <r>
      <rPr>
        <sz val="8"/>
        <rFont val="Arial"/>
        <family val="2"/>
      </rPr>
      <t>211U0104</t>
    </r>
  </si>
  <si>
    <r>
      <rPr>
        <sz val="8"/>
        <rFont val="Arial"/>
        <family val="2"/>
      </rPr>
      <t>211U0105</t>
    </r>
  </si>
  <si>
    <r>
      <rPr>
        <sz val="8"/>
        <rFont val="Arial"/>
        <family val="2"/>
      </rPr>
      <t>ORTIZ MORALES MANUEL ALEJANDRO</t>
    </r>
  </si>
  <si>
    <r>
      <rPr>
        <sz val="8"/>
        <rFont val="Arial"/>
        <family val="2"/>
      </rPr>
      <t>211U0107</t>
    </r>
  </si>
  <si>
    <r>
      <rPr>
        <sz val="8"/>
        <rFont val="Arial"/>
        <family val="2"/>
      </rPr>
      <t>POXTAN RODRIGUEZ BEKER NATAN</t>
    </r>
  </si>
  <si>
    <r>
      <rPr>
        <sz val="8"/>
        <rFont val="Arial"/>
        <family val="2"/>
      </rPr>
      <t>211U0109</t>
    </r>
  </si>
  <si>
    <r>
      <rPr>
        <sz val="8"/>
        <rFont val="Arial"/>
        <family val="2"/>
      </rPr>
      <t>PUCHETA PUCHETA CESAR YERAY</t>
    </r>
  </si>
  <si>
    <r>
      <rPr>
        <sz val="8"/>
        <rFont val="Arial"/>
        <family val="2"/>
      </rPr>
      <t>211U0110</t>
    </r>
  </si>
  <si>
    <r>
      <rPr>
        <sz val="8"/>
        <rFont val="Arial"/>
        <family val="2"/>
      </rPr>
      <t>PUCHETA VELASCO ELIZABETH</t>
    </r>
  </si>
  <si>
    <r>
      <rPr>
        <sz val="8"/>
        <rFont val="Arial"/>
        <family val="2"/>
      </rPr>
      <t>211U0114</t>
    </r>
  </si>
  <si>
    <r>
      <rPr>
        <sz val="8"/>
        <rFont val="Arial"/>
        <family val="2"/>
      </rPr>
      <t>RIOS CADENA MARIA JOSE</t>
    </r>
  </si>
  <si>
    <r>
      <rPr>
        <sz val="8"/>
        <rFont val="Arial"/>
        <family val="2"/>
      </rPr>
      <t>231U0682</t>
    </r>
  </si>
  <si>
    <r>
      <rPr>
        <sz val="8"/>
        <rFont val="Arial"/>
        <family val="2"/>
      </rPr>
      <t>ROSAS AGUILERA EMMANUEL</t>
    </r>
  </si>
  <si>
    <r>
      <rPr>
        <sz val="8"/>
        <rFont val="Arial"/>
        <family val="2"/>
      </rPr>
      <t>221U0048</t>
    </r>
  </si>
  <si>
    <r>
      <rPr>
        <sz val="8"/>
        <rFont val="Arial"/>
        <family val="2"/>
      </rPr>
      <t>SANCHEZ MARTINEZ ANA KAREN</t>
    </r>
  </si>
  <si>
    <r>
      <rPr>
        <sz val="8"/>
        <rFont val="Arial"/>
        <family val="2"/>
      </rPr>
      <t>211U0121</t>
    </r>
  </si>
  <si>
    <r>
      <rPr>
        <sz val="8"/>
        <rFont val="Arial"/>
        <family val="2"/>
      </rPr>
      <t>TOTO CHAMPALA IDANIA RUBI</t>
    </r>
  </si>
  <si>
    <r>
      <rPr>
        <sz val="8"/>
        <rFont val="Arial"/>
        <family val="2"/>
      </rPr>
      <t>211U0123</t>
    </r>
  </si>
  <si>
    <r>
      <rPr>
        <sz val="8"/>
        <rFont val="Arial"/>
        <family val="2"/>
      </rPr>
      <t>URIETA MARTINEZ KARINA</t>
    </r>
  </si>
  <si>
    <t>MONTUFA LASCARES MILERNA GUADALUPE</t>
  </si>
  <si>
    <t>501A</t>
  </si>
  <si>
    <t>INVESTIGACION DE OPERACIONES II</t>
  </si>
  <si>
    <t>501B</t>
  </si>
  <si>
    <t xml:space="preserve">211U0072 </t>
  </si>
  <si>
    <t>CAPORAL VALENTIN CESAR EDUARDO</t>
  </si>
  <si>
    <t xml:space="preserve">211U0077 </t>
  </si>
  <si>
    <t>CHIGO MARTINEZ JORGE DAVID</t>
  </si>
  <si>
    <t xml:space="preserve">211U0078 </t>
  </si>
  <si>
    <t>CHIGUIL PEREZ AURORA</t>
  </si>
  <si>
    <t xml:space="preserve">211U0082 </t>
  </si>
  <si>
    <t>CRUZ JUAREZ ALONDRA JARED</t>
  </si>
  <si>
    <t xml:space="preserve">211U0085 </t>
  </si>
  <si>
    <t>FIGUEROA GOMEZ MARIA FERNANDA</t>
  </si>
  <si>
    <t xml:space="preserve">211U0601 </t>
  </si>
  <si>
    <t>GALINDO CATEMAXCA MAYBETH</t>
  </si>
  <si>
    <t xml:space="preserve">211U0087 </t>
  </si>
  <si>
    <t>GOMEZ GOLPE JENIFER</t>
  </si>
  <si>
    <t xml:space="preserve">211U0088 </t>
  </si>
  <si>
    <t>GOMEZ SANTOS JOSE ROGELIO</t>
  </si>
  <si>
    <t xml:space="preserve">221U0047 </t>
  </si>
  <si>
    <t>ISIDORO VAZQUEZ KEIDI ESTEFANI</t>
  </si>
  <si>
    <t xml:space="preserve">211U0605 </t>
  </si>
  <si>
    <t>LINARES MIL FATIMA</t>
  </si>
  <si>
    <t xml:space="preserve">211U0094 </t>
  </si>
  <si>
    <t>MARCE HIPOLITO JOSUE JORGE</t>
  </si>
  <si>
    <t xml:space="preserve">211U0100 </t>
  </si>
  <si>
    <t>MIL CASTILLO KARLA MELISSA</t>
  </si>
  <si>
    <t xml:space="preserve">211U0101 </t>
  </si>
  <si>
    <t>MIXTEGA CAYETANO MONICA</t>
  </si>
  <si>
    <t xml:space="preserve">201U0549 </t>
  </si>
  <si>
    <t>MORALES CHAGALA MIGUEL</t>
  </si>
  <si>
    <t xml:space="preserve">211U0106 </t>
  </si>
  <si>
    <t>PAXTIAN BAXIN ANAHI</t>
  </si>
  <si>
    <t xml:space="preserve">211U0113 </t>
  </si>
  <si>
    <t>RINCON PEDROZA OMAR YAEL</t>
  </si>
  <si>
    <t xml:space="preserve">211U0115 </t>
  </si>
  <si>
    <t>RIVEROLL SANTOS PABLO</t>
  </si>
  <si>
    <t xml:space="preserve">211U0117 </t>
  </si>
  <si>
    <t>SOTELO GRANDA GUMA JARETH</t>
  </si>
  <si>
    <t xml:space="preserve">211U0119 </t>
  </si>
  <si>
    <t>TON LOPEZ AMERICA YAMILET</t>
  </si>
  <si>
    <t xml:space="preserve">211U0122 </t>
  </si>
  <si>
    <t>TOTO POLITO ROSARIO DEL CARMEN</t>
  </si>
  <si>
    <t xml:space="preserve">211U0566 </t>
  </si>
  <si>
    <t>VERGARA FERNANDEZ IRAD JAFETH</t>
  </si>
  <si>
    <t>101A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</si>
  <si>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</si>
  <si>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</si>
  <si>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</si>
  <si>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</si>
  <si>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</si>
  <si>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</si>
  <si>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</si>
  <si>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</si>
  <si>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</si>
  <si>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</si>
  <si>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</si>
  <si>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</si>
  <si>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</si>
  <si>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</si>
  <si>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</si>
  <si>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</si>
  <si>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</si>
  <si>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</si>
  <si>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POLITO MACARIO MAURICIO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</si>
  <si>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</si>
  <si>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</si>
  <si>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</si>
  <si>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</si>
  <si>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</si>
  <si>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</si>
  <si>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VIDAÑA HERNÁNDEZ ARIEL ISAIAS</t>
  </si>
  <si>
    <t>XALA FISCAL JESSICA DEL CARMEN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</si>
  <si>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</si>
  <si>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</si>
  <si>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</si>
  <si>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</si>
  <si>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</si>
  <si>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</si>
  <si>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</si>
  <si>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</si>
  <si>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</si>
  <si>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</si>
  <si>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</si>
  <si>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</si>
  <si>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</si>
  <si>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</si>
  <si>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</si>
  <si>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</si>
  <si>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</si>
  <si>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</si>
  <si>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221U0072</t>
  </si>
  <si>
    <t>231U0062</t>
  </si>
  <si>
    <t>231U0063</t>
  </si>
  <si>
    <t>231U0069</t>
  </si>
  <si>
    <t>231U0070</t>
  </si>
  <si>
    <t>231U0075</t>
  </si>
  <si>
    <t>231U0078</t>
  </si>
  <si>
    <t>221U0123</t>
  </si>
  <si>
    <t>231U0085</t>
  </si>
  <si>
    <t>101B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</si>
  <si>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</si>
  <si>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</si>
  <si>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</si>
  <si>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</si>
  <si>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</si>
  <si>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</si>
  <si>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</si>
  <si>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</si>
  <si>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</si>
  <si>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</si>
  <si>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</si>
  <si>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</si>
  <si>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211U0095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</si>
  <si>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</si>
  <si>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</si>
  <si>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</si>
  <si>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</si>
  <si>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</si>
  <si>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</si>
  <si>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</si>
  <si>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</si>
  <si>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</si>
  <si>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</si>
  <si>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</si>
  <si>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</si>
  <si>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</si>
  <si>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r>
      <rPr>
        <sz val="8"/>
        <rFont val="Arial"/>
        <family val="2"/>
      </rPr>
      <t>ABSALON ABRAJAM JOSÉ ARMANDO</t>
    </r>
  </si>
  <si>
    <r>
      <rPr>
        <sz val="8"/>
        <rFont val="Arial"/>
        <family val="2"/>
      </rPr>
      <t>AGUILAR GÓMEZ CHRISTOPHER</t>
    </r>
  </si>
  <si>
    <r>
      <rPr>
        <sz val="8"/>
        <rFont val="Arial"/>
        <family val="2"/>
      </rPr>
      <t>AVELINO VIDAL VALERIA LEILANY</t>
    </r>
  </si>
  <si>
    <r>
      <rPr>
        <sz val="8"/>
        <rFont val="Arial"/>
        <family val="2"/>
      </rPr>
      <t>BUSTAMANTE MARTINEZ JUDAS  DE JESUS</t>
    </r>
  </si>
  <si>
    <r>
      <rPr>
        <sz val="8"/>
        <rFont val="Arial"/>
        <family val="2"/>
      </rPr>
      <t>CARMONA DURANTE ARMANDO</t>
    </r>
  </si>
  <si>
    <r>
      <rPr>
        <sz val="8"/>
        <rFont val="Arial"/>
        <family val="2"/>
      </rPr>
      <t>CHACHA NATO MAGDIEL</t>
    </r>
  </si>
  <si>
    <r>
      <rPr>
        <sz val="8"/>
        <rFont val="Arial"/>
        <family val="2"/>
      </rPr>
      <t>CHAPOL VENTURA KARLA  DENISSE</t>
    </r>
  </si>
  <si>
    <r>
      <rPr>
        <sz val="8"/>
        <rFont val="Arial"/>
        <family val="2"/>
      </rPr>
      <t>GARCIA GONZALEZ JOARIB JAZZIEL</t>
    </r>
  </si>
  <si>
    <r>
      <rPr>
        <sz val="8"/>
        <rFont val="Arial"/>
        <family val="2"/>
      </rPr>
      <t>GARCIA GUERRERO CAROL</t>
    </r>
  </si>
  <si>
    <r>
      <rPr>
        <sz val="8"/>
        <rFont val="Arial"/>
        <family val="2"/>
      </rPr>
      <t>JIMENEZ SANCHEZ JAVIER</t>
    </r>
  </si>
  <si>
    <r>
      <rPr>
        <sz val="8"/>
        <rFont val="Arial"/>
        <family val="2"/>
      </rPr>
      <t>MARTÍNEZ OBIL DANIELA MARLEN</t>
    </r>
  </si>
  <si>
    <r>
      <rPr>
        <sz val="8"/>
        <rFont val="Arial"/>
        <family val="2"/>
      </rPr>
      <t>MENDEZ MALDONADO LUIS ANTONIO</t>
    </r>
  </si>
  <si>
    <r>
      <rPr>
        <sz val="8"/>
        <rFont val="Arial"/>
        <family val="2"/>
      </rPr>
      <t>MIXTEGA ALTAMIRANO JANNET ARELY</t>
    </r>
  </si>
  <si>
    <r>
      <rPr>
        <sz val="8"/>
        <rFont val="Arial"/>
        <family val="2"/>
      </rPr>
      <t>PEREZ CHACHA MARTHA DANIELA</t>
    </r>
  </si>
  <si>
    <r>
      <rPr>
        <sz val="8"/>
        <rFont val="Arial"/>
        <family val="2"/>
      </rPr>
      <t>POLITO COBAXIN YULIANA</t>
    </r>
  </si>
  <si>
    <r>
      <rPr>
        <sz val="8"/>
        <rFont val="Arial"/>
        <family val="2"/>
      </rPr>
      <t>PONCE FONSECA JULIO CESAR</t>
    </r>
  </si>
  <si>
    <r>
      <rPr>
        <sz val="8"/>
        <rFont val="Arial"/>
        <family val="2"/>
      </rPr>
      <t>PUCHETA PELAYO ESTRELLA  ARLETTE</t>
    </r>
  </si>
  <si>
    <r>
      <rPr>
        <sz val="8"/>
        <rFont val="Arial"/>
        <family val="2"/>
      </rPr>
      <t>RAMIREZ PONCE LIZZET</t>
    </r>
  </si>
  <si>
    <r>
      <rPr>
        <sz val="8"/>
        <rFont val="Arial"/>
        <family val="2"/>
      </rPr>
      <t>REYES PAXTIAN UZZIEL</t>
    </r>
  </si>
  <si>
    <r>
      <rPr>
        <sz val="8"/>
        <rFont val="Arial"/>
        <family val="2"/>
      </rPr>
      <t>VELAZQUEZ BAXIN ERICK RAUL</t>
    </r>
  </si>
  <si>
    <r>
      <rPr>
        <sz val="8"/>
        <rFont val="Arial"/>
        <family val="2"/>
      </rPr>
      <t>VENTURA ANDRADE OSMARA VANESSA</t>
    </r>
  </si>
  <si>
    <r>
      <rPr>
        <sz val="8"/>
        <rFont val="Arial"/>
        <family val="2"/>
      </rPr>
      <t>VILLEGAS CHIGO MARIO NÉSTOR</t>
    </r>
  </si>
  <si>
    <t>HILARIO HERNANDEZ JOSE  ARMANDO</t>
  </si>
  <si>
    <t>MACHUCHO ESPINOSA LUIS SEBASTIAN</t>
  </si>
  <si>
    <t>MARTINEZ AGUIRRE IVETT MONTSERRAT</t>
  </si>
  <si>
    <t>ORTIZ CAMACHO ZURIEL ALEXANDER</t>
  </si>
  <si>
    <t>SISTEMAS DE MANUFACTURA FLEXIBLE</t>
  </si>
  <si>
    <t>181U0078</t>
  </si>
  <si>
    <t>SANCHEZ HERNANDEZ ALEJANDRO DE JESUS</t>
  </si>
  <si>
    <t>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</si>
</sst>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</font>
    <font>
      <sz val="8"/>
      <name val="Arial"/>
      <family val="2"/>
    </font>
    <font>
      <sz val="8"/>
      <color rgb="FF000000"/>
      <name val="Helvetica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7" xfId="0" applyBorder="1"/>
    <xf numFmtId="0" fontId="7" fillId="0" borderId="18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topLeftCell="A37" workbookViewId="0">
      <selection activeCell="K24" sqref="K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"/>
      <c r="R2" s="3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84</v>
      </c>
      <c r="E4" s="52"/>
      <c r="F4" s="52"/>
      <c r="G4" s="52"/>
      <c r="I4" t="s">
        <v>1</v>
      </c>
      <c r="J4" s="43" t="s">
        <v>83</v>
      </c>
      <c r="K4" s="43"/>
      <c r="M4" t="s">
        <v>2</v>
      </c>
      <c r="N4" s="53">
        <v>45231</v>
      </c>
      <c r="O4" s="53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4" t="s">
        <v>28</v>
      </c>
      <c r="E6" s="54"/>
      <c r="F6" s="54"/>
      <c r="G6" s="54"/>
      <c r="I6" s="37" t="s">
        <v>22</v>
      </c>
      <c r="J6" s="37"/>
      <c r="K6" s="54" t="s">
        <v>26</v>
      </c>
      <c r="L6" s="54"/>
      <c r="M6" s="54"/>
      <c r="N6" s="54"/>
      <c r="O6" s="54"/>
      <c r="P6" s="54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48" t="s">
        <v>5</v>
      </c>
      <c r="E8" s="48"/>
      <c r="F8" s="48"/>
      <c r="G8" s="48"/>
      <c r="H8" s="48"/>
      <c r="I8" s="4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25" t="s">
        <v>29</v>
      </c>
      <c r="D9" s="55" t="s">
        <v>30</v>
      </c>
      <c r="E9" s="56"/>
      <c r="F9" s="56"/>
      <c r="G9" s="56"/>
      <c r="H9" s="56"/>
      <c r="I9" s="57"/>
      <c r="J9" s="23">
        <v>0</v>
      </c>
      <c r="K9" s="23">
        <v>0</v>
      </c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25" t="s">
        <v>31</v>
      </c>
      <c r="D10" s="38" t="s">
        <v>32</v>
      </c>
      <c r="E10" s="39"/>
      <c r="F10" s="39"/>
      <c r="G10" s="39"/>
      <c r="H10" s="39"/>
      <c r="I10" s="40"/>
      <c r="J10" s="23">
        <v>70</v>
      </c>
      <c r="K10" s="23">
        <v>0</v>
      </c>
      <c r="L10" s="23"/>
      <c r="M10" s="23"/>
      <c r="N10" s="23"/>
      <c r="O10" s="23"/>
      <c r="P10" s="23"/>
      <c r="Q10" s="19">
        <f>SUM(J10:P10)/4</f>
        <v>17.5</v>
      </c>
    </row>
    <row r="11" spans="2:24" ht="15" customHeight="1" x14ac:dyDescent="0.25">
      <c r="B11" s="7">
        <f t="shared" ref="B11:B48" si="0">B10+1</f>
        <v>3</v>
      </c>
      <c r="C11" s="25" t="s">
        <v>33</v>
      </c>
      <c r="D11" s="38" t="s">
        <v>34</v>
      </c>
      <c r="E11" s="39"/>
      <c r="F11" s="39"/>
      <c r="G11" s="39"/>
      <c r="H11" s="39"/>
      <c r="I11" s="40"/>
      <c r="J11" s="23">
        <v>70</v>
      </c>
      <c r="K11" s="23">
        <v>70</v>
      </c>
      <c r="L11" s="23"/>
      <c r="M11" s="23"/>
      <c r="N11" s="23"/>
      <c r="O11" s="23"/>
      <c r="P11" s="23"/>
      <c r="Q11" s="19">
        <f t="shared" ref="Q11:Q48" si="1">SUM(J11:P11)/4</f>
        <v>35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25" t="s">
        <v>35</v>
      </c>
      <c r="D12" s="38" t="s">
        <v>36</v>
      </c>
      <c r="E12" s="39"/>
      <c r="F12" s="39"/>
      <c r="G12" s="39"/>
      <c r="H12" s="39"/>
      <c r="I12" s="40"/>
      <c r="J12" s="23">
        <v>0</v>
      </c>
      <c r="K12" s="23">
        <v>0</v>
      </c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25" t="s">
        <v>37</v>
      </c>
      <c r="D13" s="38" t="s">
        <v>38</v>
      </c>
      <c r="E13" s="39"/>
      <c r="F13" s="39"/>
      <c r="G13" s="39"/>
      <c r="H13" s="39"/>
      <c r="I13" s="40"/>
      <c r="J13" s="23">
        <v>0</v>
      </c>
      <c r="K13" s="23">
        <v>0</v>
      </c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25" t="s">
        <v>39</v>
      </c>
      <c r="D14" s="38" t="s">
        <v>40</v>
      </c>
      <c r="E14" s="39"/>
      <c r="F14" s="39"/>
      <c r="G14" s="39"/>
      <c r="H14" s="39"/>
      <c r="I14" s="40"/>
      <c r="J14" s="23">
        <v>80</v>
      </c>
      <c r="K14" s="23">
        <v>85</v>
      </c>
      <c r="L14" s="23"/>
      <c r="M14" s="23"/>
      <c r="N14" s="23"/>
      <c r="O14" s="23"/>
      <c r="P14" s="23"/>
      <c r="Q14" s="19">
        <f t="shared" si="1"/>
        <v>41.25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25" t="s">
        <v>41</v>
      </c>
      <c r="D15" s="38" t="s">
        <v>42</v>
      </c>
      <c r="E15" s="39"/>
      <c r="F15" s="39"/>
      <c r="G15" s="39"/>
      <c r="H15" s="39"/>
      <c r="I15" s="40"/>
      <c r="J15" s="23">
        <v>80</v>
      </c>
      <c r="K15" s="23">
        <v>0</v>
      </c>
      <c r="L15" s="23"/>
      <c r="M15" s="23"/>
      <c r="N15" s="23"/>
      <c r="O15" s="23"/>
      <c r="P15" s="23"/>
      <c r="Q15" s="19">
        <f t="shared" ref="Q15" si="2">SUM(J15:P15)/4</f>
        <v>20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25" t="s">
        <v>43</v>
      </c>
      <c r="D16" s="38" t="s">
        <v>44</v>
      </c>
      <c r="E16" s="39"/>
      <c r="F16" s="39"/>
      <c r="G16" s="39"/>
      <c r="H16" s="39"/>
      <c r="I16" s="40"/>
      <c r="J16" s="23">
        <v>0</v>
      </c>
      <c r="K16" s="23">
        <v>0</v>
      </c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25" t="s">
        <v>45</v>
      </c>
      <c r="D17" s="38" t="s">
        <v>46</v>
      </c>
      <c r="E17" s="39"/>
      <c r="F17" s="39"/>
      <c r="G17" s="39"/>
      <c r="H17" s="39"/>
      <c r="I17" s="40"/>
      <c r="J17" s="23">
        <v>70</v>
      </c>
      <c r="K17" s="23">
        <v>95</v>
      </c>
      <c r="L17" s="23"/>
      <c r="M17" s="23"/>
      <c r="N17" s="23"/>
      <c r="O17" s="23"/>
      <c r="P17" s="23"/>
      <c r="Q17" s="19">
        <f t="shared" si="1"/>
        <v>41.25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25" t="s">
        <v>47</v>
      </c>
      <c r="D18" s="38" t="s">
        <v>48</v>
      </c>
      <c r="E18" s="39"/>
      <c r="F18" s="39"/>
      <c r="G18" s="39"/>
      <c r="H18" s="39"/>
      <c r="I18" s="40"/>
      <c r="J18" s="23">
        <v>0</v>
      </c>
      <c r="K18" s="23">
        <v>70</v>
      </c>
      <c r="L18" s="23"/>
      <c r="M18" s="23"/>
      <c r="N18" s="23"/>
      <c r="O18" s="23"/>
      <c r="P18" s="23"/>
      <c r="Q18" s="19">
        <f t="shared" si="1"/>
        <v>17.5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25" t="s">
        <v>49</v>
      </c>
      <c r="D19" s="38" t="s">
        <v>50</v>
      </c>
      <c r="E19" s="39"/>
      <c r="F19" s="39"/>
      <c r="G19" s="39"/>
      <c r="H19" s="39"/>
      <c r="I19" s="40"/>
      <c r="J19" s="23">
        <v>0</v>
      </c>
      <c r="K19" s="23">
        <v>0</v>
      </c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25" t="s">
        <v>51</v>
      </c>
      <c r="D20" s="38" t="s">
        <v>52</v>
      </c>
      <c r="E20" s="39"/>
      <c r="F20" s="39"/>
      <c r="G20" s="39"/>
      <c r="H20" s="39"/>
      <c r="I20" s="40"/>
      <c r="J20" s="23">
        <v>70</v>
      </c>
      <c r="K20" s="23">
        <v>70</v>
      </c>
      <c r="L20" s="23"/>
      <c r="M20" s="23"/>
      <c r="N20" s="23"/>
      <c r="O20" s="23"/>
      <c r="P20" s="23"/>
      <c r="Q20" s="19">
        <f t="shared" si="1"/>
        <v>35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25" t="s">
        <v>53</v>
      </c>
      <c r="D21" s="38" t="s">
        <v>54</v>
      </c>
      <c r="E21" s="39"/>
      <c r="F21" s="39"/>
      <c r="G21" s="39"/>
      <c r="H21" s="39"/>
      <c r="I21" s="40"/>
      <c r="J21" s="23">
        <v>70</v>
      </c>
      <c r="K21" s="23">
        <v>100</v>
      </c>
      <c r="L21" s="23"/>
      <c r="M21" s="23"/>
      <c r="N21" s="23"/>
      <c r="O21" s="23"/>
      <c r="P21" s="23"/>
      <c r="Q21" s="19">
        <f t="shared" si="1"/>
        <v>42.5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25" t="s">
        <v>55</v>
      </c>
      <c r="D22" s="38" t="s">
        <v>56</v>
      </c>
      <c r="E22" s="39"/>
      <c r="F22" s="39"/>
      <c r="G22" s="39"/>
      <c r="H22" s="39"/>
      <c r="I22" s="40"/>
      <c r="J22" s="23">
        <v>0</v>
      </c>
      <c r="K22" s="23">
        <v>0</v>
      </c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25" t="s">
        <v>57</v>
      </c>
      <c r="D23" s="38" t="s">
        <v>58</v>
      </c>
      <c r="E23" s="39"/>
      <c r="F23" s="39"/>
      <c r="G23" s="39"/>
      <c r="H23" s="39"/>
      <c r="I23" s="40"/>
      <c r="J23" s="23">
        <v>70</v>
      </c>
      <c r="K23" s="23">
        <v>95</v>
      </c>
      <c r="L23" s="23"/>
      <c r="M23" s="23"/>
      <c r="N23" s="23"/>
      <c r="O23" s="23"/>
      <c r="P23" s="23"/>
      <c r="Q23" s="19">
        <f t="shared" si="1"/>
        <v>41.25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25" t="s">
        <v>59</v>
      </c>
      <c r="D24" s="38" t="s">
        <v>60</v>
      </c>
      <c r="E24" s="39"/>
      <c r="F24" s="39"/>
      <c r="G24" s="39"/>
      <c r="H24" s="39"/>
      <c r="I24" s="40"/>
      <c r="J24" s="23">
        <v>0</v>
      </c>
      <c r="K24" s="23">
        <v>70</v>
      </c>
      <c r="L24" s="23"/>
      <c r="M24" s="23"/>
      <c r="N24" s="23"/>
      <c r="O24" s="23"/>
      <c r="P24" s="23"/>
      <c r="Q24" s="19">
        <f t="shared" si="1"/>
        <v>17.5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25" t="s">
        <v>61</v>
      </c>
      <c r="D25" s="38" t="s">
        <v>62</v>
      </c>
      <c r="E25" s="39"/>
      <c r="F25" s="39"/>
      <c r="G25" s="39"/>
      <c r="H25" s="39"/>
      <c r="I25" s="40"/>
      <c r="J25" s="23">
        <v>80</v>
      </c>
      <c r="K25" s="23">
        <v>0</v>
      </c>
      <c r="L25" s="23"/>
      <c r="M25" s="23"/>
      <c r="N25" s="23"/>
      <c r="O25" s="23"/>
      <c r="P25" s="23"/>
      <c r="Q25" s="19">
        <f t="shared" si="1"/>
        <v>20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25" t="s">
        <v>63</v>
      </c>
      <c r="D26" s="44" t="s">
        <v>82</v>
      </c>
      <c r="E26" s="39"/>
      <c r="F26" s="39"/>
      <c r="G26" s="39"/>
      <c r="H26" s="39"/>
      <c r="I26" s="40"/>
      <c r="J26" s="23">
        <v>0</v>
      </c>
      <c r="K26" s="23">
        <v>0</v>
      </c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25" t="s">
        <v>64</v>
      </c>
      <c r="D27" s="38" t="s">
        <v>65</v>
      </c>
      <c r="E27" s="39"/>
      <c r="F27" s="39"/>
      <c r="G27" s="39"/>
      <c r="H27" s="39"/>
      <c r="I27" s="40"/>
      <c r="J27" s="23">
        <v>75</v>
      </c>
      <c r="K27" s="23">
        <v>95</v>
      </c>
      <c r="L27" s="23"/>
      <c r="M27" s="23"/>
      <c r="N27" s="23"/>
      <c r="O27" s="23"/>
      <c r="P27" s="23"/>
      <c r="Q27" s="19">
        <f t="shared" si="1"/>
        <v>42.5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25" t="s">
        <v>66</v>
      </c>
      <c r="D28" s="38" t="s">
        <v>67</v>
      </c>
      <c r="E28" s="39"/>
      <c r="F28" s="39"/>
      <c r="G28" s="39"/>
      <c r="H28" s="39"/>
      <c r="I28" s="40"/>
      <c r="J28" s="23">
        <v>0</v>
      </c>
      <c r="K28" s="23">
        <v>0</v>
      </c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25" t="s">
        <v>68</v>
      </c>
      <c r="D29" s="38" t="s">
        <v>69</v>
      </c>
      <c r="E29" s="39"/>
      <c r="F29" s="39"/>
      <c r="G29" s="39"/>
      <c r="H29" s="39"/>
      <c r="I29" s="40"/>
      <c r="J29" s="23">
        <v>0</v>
      </c>
      <c r="K29" s="23">
        <v>0</v>
      </c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25" t="s">
        <v>70</v>
      </c>
      <c r="D30" s="38" t="s">
        <v>71</v>
      </c>
      <c r="E30" s="39"/>
      <c r="F30" s="39"/>
      <c r="G30" s="39"/>
      <c r="H30" s="39"/>
      <c r="I30" s="40"/>
      <c r="J30" s="23">
        <v>0</v>
      </c>
      <c r="K30" s="23">
        <v>0</v>
      </c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25" t="s">
        <v>72</v>
      </c>
      <c r="D31" s="38" t="s">
        <v>73</v>
      </c>
      <c r="E31" s="39"/>
      <c r="F31" s="39"/>
      <c r="G31" s="39"/>
      <c r="H31" s="39"/>
      <c r="I31" s="40"/>
      <c r="J31" s="23">
        <v>0</v>
      </c>
      <c r="K31" s="23">
        <v>0</v>
      </c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25" t="s">
        <v>74</v>
      </c>
      <c r="D32" s="38" t="s">
        <v>75</v>
      </c>
      <c r="E32" s="39"/>
      <c r="F32" s="39"/>
      <c r="G32" s="39"/>
      <c r="H32" s="39"/>
      <c r="I32" s="40"/>
      <c r="J32" s="23">
        <v>0</v>
      </c>
      <c r="K32" s="23">
        <v>80</v>
      </c>
      <c r="L32" s="23"/>
      <c r="M32" s="23"/>
      <c r="N32" s="23"/>
      <c r="O32" s="23"/>
      <c r="P32" s="23"/>
      <c r="Q32" s="19">
        <f t="shared" si="1"/>
        <v>20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25" t="s">
        <v>76</v>
      </c>
      <c r="D33" s="38" t="s">
        <v>77</v>
      </c>
      <c r="E33" s="39"/>
      <c r="F33" s="39"/>
      <c r="G33" s="39"/>
      <c r="H33" s="39"/>
      <c r="I33" s="40"/>
      <c r="J33" s="23">
        <v>0</v>
      </c>
      <c r="K33" s="23">
        <v>0</v>
      </c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25" t="s">
        <v>78</v>
      </c>
      <c r="D34" s="38" t="s">
        <v>79</v>
      </c>
      <c r="E34" s="39"/>
      <c r="F34" s="39"/>
      <c r="G34" s="39"/>
      <c r="H34" s="39"/>
      <c r="I34" s="40"/>
      <c r="J34" s="23">
        <v>70</v>
      </c>
      <c r="K34" s="23">
        <v>70</v>
      </c>
      <c r="L34" s="23"/>
      <c r="M34" s="23"/>
      <c r="N34" s="23"/>
      <c r="O34" s="23"/>
      <c r="P34" s="23"/>
      <c r="Q34" s="19">
        <f t="shared" si="1"/>
        <v>35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25" t="s">
        <v>80</v>
      </c>
      <c r="D35" s="45" t="s">
        <v>81</v>
      </c>
      <c r="E35" s="46"/>
      <c r="F35" s="46"/>
      <c r="G35" s="46"/>
      <c r="H35" s="46"/>
      <c r="I35" s="47"/>
      <c r="J35" s="23">
        <v>0</v>
      </c>
      <c r="K35" s="23">
        <v>0</v>
      </c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58"/>
      <c r="E36" s="59"/>
      <c r="F36" s="59"/>
      <c r="G36" s="59"/>
      <c r="H36" s="59"/>
      <c r="I36" s="60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8"/>
      <c r="E37" s="59"/>
      <c r="F37" s="59"/>
      <c r="G37" s="59"/>
      <c r="H37" s="59"/>
      <c r="I37" s="60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8"/>
      <c r="E38" s="59"/>
      <c r="F38" s="59"/>
      <c r="G38" s="59"/>
      <c r="H38" s="59"/>
      <c r="I38" s="60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8"/>
      <c r="E39" s="59"/>
      <c r="F39" s="59"/>
      <c r="G39" s="59"/>
      <c r="H39" s="59"/>
      <c r="I39" s="60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61"/>
      <c r="E40" s="61"/>
      <c r="F40" s="61"/>
      <c r="G40" s="61"/>
      <c r="H40" s="61"/>
      <c r="I40" s="61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1"/>
      <c r="E41" s="41"/>
      <c r="F41" s="41"/>
      <c r="G41" s="41"/>
      <c r="H41" s="41"/>
      <c r="I41" s="41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1"/>
      <c r="E42" s="41"/>
      <c r="F42" s="41"/>
      <c r="G42" s="41"/>
      <c r="H42" s="41"/>
      <c r="I42" s="41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1"/>
      <c r="E43" s="41"/>
      <c r="F43" s="41"/>
      <c r="G43" s="41"/>
      <c r="H43" s="41"/>
      <c r="I43" s="41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1"/>
      <c r="E44" s="41"/>
      <c r="F44" s="41"/>
      <c r="G44" s="41"/>
      <c r="H44" s="41"/>
      <c r="I44" s="41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2"/>
      <c r="E45" s="42"/>
      <c r="F45" s="42"/>
      <c r="G45" s="42"/>
      <c r="H45" s="42"/>
      <c r="I45" s="42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2"/>
      <c r="E46" s="42"/>
      <c r="F46" s="42"/>
      <c r="G46" s="42"/>
      <c r="H46" s="42"/>
      <c r="I46" s="42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2"/>
      <c r="E47" s="42"/>
      <c r="F47" s="42"/>
      <c r="G47" s="42"/>
      <c r="H47" s="42"/>
      <c r="I47" s="42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2"/>
      <c r="E48" s="42"/>
      <c r="F48" s="42"/>
      <c r="G48" s="42"/>
      <c r="H48" s="42"/>
      <c r="I48" s="42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2:17" x14ac:dyDescent="0.25">
      <c r="B49" s="84"/>
      <c r="C49" s="84"/>
      <c r="D49" s="84"/>
      <c r="E49" s="84"/>
      <c r="F49" s="84"/>
      <c r="G49" s="84"/>
      <c r="H49" s="84"/>
      <c r="I49" s="84"/>
      <c r="J49" s="85"/>
      <c r="K49" s="85"/>
      <c r="L49" s="85"/>
      <c r="M49" s="85"/>
      <c r="N49" s="85"/>
      <c r="O49" s="85"/>
      <c r="P49" s="85"/>
      <c r="Q49" s="86"/>
    </row>
    <row r="50" spans="2:17" x14ac:dyDescent="0.25">
      <c r="C50" s="37"/>
      <c r="D50" s="37"/>
      <c r="E50" s="1"/>
      <c r="H50" s="48" t="s">
        <v>19</v>
      </c>
      <c r="I50" s="48"/>
      <c r="J50" s="5">
        <f>COUNTIF(J9:J48,"&gt;=70")</f>
        <v>11</v>
      </c>
      <c r="K50" s="5">
        <f>COUNTIF(K9:K48,"&gt;=70")</f>
        <v>11</v>
      </c>
      <c r="L50" s="5">
        <f>COUNTIF(L10:L48,"&gt;=70")</f>
        <v>0</v>
      </c>
      <c r="M50" s="5">
        <f>COUNTIF(M10:M48,"&gt;=70")</f>
        <v>0</v>
      </c>
      <c r="N50" s="5">
        <f>COUNTIF(N10:N48,"&gt;=70")</f>
        <v>0</v>
      </c>
      <c r="O50" s="5">
        <f>COUNTIF(O10:O48,"&gt;=70")</f>
        <v>0</v>
      </c>
      <c r="P50" s="5">
        <f>COUNTIF(P10:P48,"&gt;=70")</f>
        <v>0</v>
      </c>
      <c r="Q50" s="16">
        <f>COUNTIF(Q10:Q48,"&gt;=70")</f>
        <v>0</v>
      </c>
    </row>
    <row r="51" spans="2:17" x14ac:dyDescent="0.25">
      <c r="C51" s="37"/>
      <c r="D51" s="37"/>
      <c r="E51" s="10"/>
      <c r="H51" s="48" t="s">
        <v>20</v>
      </c>
      <c r="I51" s="48"/>
      <c r="J51" s="5">
        <f>COUNTIF(J9:J49,"&lt;70")</f>
        <v>16</v>
      </c>
      <c r="K51" s="5">
        <f>COUNTIF(K9:K49,"&lt;70")</f>
        <v>16</v>
      </c>
      <c r="L51" s="5">
        <f>COUNTIF(L10:L49,"&lt;70")</f>
        <v>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COUNTIF(Q9:Q35,"&lt;70")</f>
        <v>27</v>
      </c>
    </row>
    <row r="52" spans="2:17" x14ac:dyDescent="0.25">
      <c r="C52" s="37"/>
      <c r="D52" s="37"/>
      <c r="E52" s="37"/>
      <c r="H52" s="48" t="s">
        <v>21</v>
      </c>
      <c r="I52" s="48"/>
      <c r="J52" s="5">
        <f>COUNT(J9:J48)</f>
        <v>27</v>
      </c>
      <c r="K52" s="5">
        <f>COUNT(K9:K48)</f>
        <v>27</v>
      </c>
      <c r="L52" s="5">
        <f>COUNT(L10:L48)</f>
        <v>0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COUNT(Q9:Q35)</f>
        <v>27</v>
      </c>
    </row>
    <row r="53" spans="2:17" x14ac:dyDescent="0.25">
      <c r="C53" s="37"/>
      <c r="D53" s="37"/>
      <c r="E53" s="1"/>
      <c r="H53" s="49" t="s">
        <v>16</v>
      </c>
      <c r="I53" s="49"/>
      <c r="J53" s="11">
        <f>J50/J52</f>
        <v>0.40740740740740738</v>
      </c>
      <c r="K53" s="13">
        <f t="shared" ref="K53:Q53" si="3">K50/K52</f>
        <v>0.40740740740740738</v>
      </c>
      <c r="L53" s="13" t="e">
        <f t="shared" si="3"/>
        <v>#DIV/0!</v>
      </c>
      <c r="M53" s="13" t="e">
        <f t="shared" si="3"/>
        <v>#DIV/0!</v>
      </c>
      <c r="N53" s="13" t="e">
        <f t="shared" si="3"/>
        <v>#DIV/0!</v>
      </c>
      <c r="O53" s="13" t="e">
        <f t="shared" si="3"/>
        <v>#DIV/0!</v>
      </c>
      <c r="P53" s="13" t="e">
        <f t="shared" si="3"/>
        <v>#DIV/0!</v>
      </c>
      <c r="Q53" s="15">
        <f t="shared" si="3"/>
        <v>0</v>
      </c>
    </row>
    <row r="54" spans="2:17" x14ac:dyDescent="0.25">
      <c r="C54" s="37"/>
      <c r="D54" s="37"/>
      <c r="E54" s="1"/>
      <c r="H54" s="49" t="s">
        <v>17</v>
      </c>
      <c r="I54" s="49"/>
      <c r="J54" s="11">
        <f>J51/J52</f>
        <v>0.59259259259259256</v>
      </c>
      <c r="K54" s="11">
        <f t="shared" ref="K54:P54" si="4">K51/K52</f>
        <v>0.59259259259259256</v>
      </c>
      <c r="L54" s="13" t="e">
        <f t="shared" si="4"/>
        <v>#DIV/0!</v>
      </c>
      <c r="M54" s="13" t="e">
        <f t="shared" si="4"/>
        <v>#DIV/0!</v>
      </c>
      <c r="N54" s="13" t="e">
        <f t="shared" si="4"/>
        <v>#DIV/0!</v>
      </c>
      <c r="O54" s="13" t="e">
        <f t="shared" si="4"/>
        <v>#DIV/0!</v>
      </c>
      <c r="P54" s="13" t="e">
        <f t="shared" si="4"/>
        <v>#DIV/0!</v>
      </c>
      <c r="Q54" s="15">
        <f t="shared" ref="Q54" si="5">Q51/Q52</f>
        <v>1</v>
      </c>
    </row>
    <row r="55" spans="2:17" x14ac:dyDescent="0.25">
      <c r="C55" s="37"/>
      <c r="D55" s="37"/>
      <c r="E55" s="10"/>
    </row>
    <row r="56" spans="2:17" x14ac:dyDescent="0.25">
      <c r="C56" s="1"/>
      <c r="D56" s="1"/>
      <c r="E56" s="10"/>
    </row>
    <row r="58" spans="2:17" x14ac:dyDescent="0.25">
      <c r="J58" s="43"/>
      <c r="K58" s="43"/>
      <c r="L58" s="43"/>
      <c r="M58" s="43"/>
      <c r="N58" s="43"/>
      <c r="O58" s="43"/>
      <c r="P58" s="43"/>
    </row>
    <row r="59" spans="2:17" x14ac:dyDescent="0.25">
      <c r="J59" s="36" t="s">
        <v>18</v>
      </c>
      <c r="K59" s="36"/>
      <c r="L59" s="36"/>
      <c r="M59" s="36"/>
      <c r="N59" s="36"/>
      <c r="O59" s="36"/>
      <c r="P59" s="36"/>
    </row>
  </sheetData>
  <mergeCells count="62">
    <mergeCell ref="D15:I15"/>
    <mergeCell ref="D36:I36"/>
    <mergeCell ref="C50:D50"/>
    <mergeCell ref="D37:I37"/>
    <mergeCell ref="D38:I38"/>
    <mergeCell ref="D39:I39"/>
    <mergeCell ref="D40:I40"/>
    <mergeCell ref="D41:I41"/>
    <mergeCell ref="D42:I42"/>
    <mergeCell ref="D48:I48"/>
    <mergeCell ref="H54:I54"/>
    <mergeCell ref="B2:P2"/>
    <mergeCell ref="D30:I30"/>
    <mergeCell ref="D31:I31"/>
    <mergeCell ref="D32:I32"/>
    <mergeCell ref="D33:I33"/>
    <mergeCell ref="C3:P3"/>
    <mergeCell ref="D4:G4"/>
    <mergeCell ref="J4:K4"/>
    <mergeCell ref="N4:O4"/>
    <mergeCell ref="D6:G6"/>
    <mergeCell ref="D8:I8"/>
    <mergeCell ref="D23:I23"/>
    <mergeCell ref="I6:J6"/>
    <mergeCell ref="K6:P6"/>
    <mergeCell ref="D9:I9"/>
    <mergeCell ref="C52:E52"/>
    <mergeCell ref="H50:I50"/>
    <mergeCell ref="H51:I51"/>
    <mergeCell ref="H52:I52"/>
    <mergeCell ref="H53:I53"/>
    <mergeCell ref="D22:I22"/>
    <mergeCell ref="D25:I25"/>
    <mergeCell ref="D26:I26"/>
    <mergeCell ref="D17:I17"/>
    <mergeCell ref="D35:I35"/>
    <mergeCell ref="D16:I16"/>
    <mergeCell ref="D18:I18"/>
    <mergeCell ref="D19:I19"/>
    <mergeCell ref="D20:I20"/>
    <mergeCell ref="D21:I21"/>
    <mergeCell ref="D10:I10"/>
    <mergeCell ref="D11:I11"/>
    <mergeCell ref="D12:I12"/>
    <mergeCell ref="D13:I13"/>
    <mergeCell ref="D14:I14"/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  <mergeCell ref="J58:P58"/>
    <mergeCell ref="C54:D54"/>
    <mergeCell ref="C55:D55"/>
    <mergeCell ref="C53:D53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BFC0-002E-47CD-B83F-E5F5D9D612BD}">
  <dimension ref="B2:X59"/>
  <sheetViews>
    <sheetView topLeftCell="A34" workbookViewId="0">
      <selection activeCell="K43" sqref="K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"/>
      <c r="R2" s="3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84</v>
      </c>
      <c r="E4" s="52"/>
      <c r="F4" s="52"/>
      <c r="G4" s="52"/>
      <c r="I4" t="s">
        <v>1</v>
      </c>
      <c r="J4" s="43" t="s">
        <v>85</v>
      </c>
      <c r="K4" s="43"/>
      <c r="M4" t="s">
        <v>2</v>
      </c>
      <c r="N4" s="53">
        <v>45231</v>
      </c>
      <c r="O4" s="53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4" t="s">
        <v>28</v>
      </c>
      <c r="E6" s="54"/>
      <c r="F6" s="54"/>
      <c r="G6" s="54"/>
      <c r="I6" s="37" t="s">
        <v>22</v>
      </c>
      <c r="J6" s="37"/>
      <c r="K6" s="54" t="s">
        <v>26</v>
      </c>
      <c r="L6" s="54"/>
      <c r="M6" s="54"/>
      <c r="N6" s="54"/>
      <c r="O6" s="54"/>
      <c r="P6" s="54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48" t="s">
        <v>5</v>
      </c>
      <c r="E8" s="48"/>
      <c r="F8" s="48"/>
      <c r="G8" s="48"/>
      <c r="H8" s="48"/>
      <c r="I8" s="4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26" t="s">
        <v>86</v>
      </c>
      <c r="D9" s="62" t="s">
        <v>87</v>
      </c>
      <c r="E9" s="63"/>
      <c r="F9" s="63"/>
      <c r="G9" s="63"/>
      <c r="H9" s="63"/>
      <c r="I9" s="64"/>
      <c r="J9" s="23">
        <v>0</v>
      </c>
      <c r="K9" s="23">
        <v>0</v>
      </c>
      <c r="L9" s="23"/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26" t="s">
        <v>88</v>
      </c>
      <c r="D10" s="62" t="s">
        <v>89</v>
      </c>
      <c r="E10" s="63"/>
      <c r="F10" s="63"/>
      <c r="G10" s="63"/>
      <c r="H10" s="63"/>
      <c r="I10" s="64"/>
      <c r="J10" s="23">
        <v>70</v>
      </c>
      <c r="K10" s="23">
        <v>0</v>
      </c>
      <c r="L10" s="23"/>
      <c r="M10" s="23"/>
      <c r="N10" s="23"/>
      <c r="O10" s="23"/>
      <c r="P10" s="23"/>
      <c r="Q10" s="19">
        <f>SUM(J10:P10)/4</f>
        <v>17.5</v>
      </c>
    </row>
    <row r="11" spans="2:24" ht="15" customHeight="1" x14ac:dyDescent="0.25">
      <c r="B11" s="7">
        <f t="shared" ref="B11:B48" si="0">B10+1</f>
        <v>3</v>
      </c>
      <c r="C11" s="26" t="s">
        <v>90</v>
      </c>
      <c r="D11" s="62" t="s">
        <v>91</v>
      </c>
      <c r="E11" s="63"/>
      <c r="F11" s="63"/>
      <c r="G11" s="63"/>
      <c r="H11" s="63"/>
      <c r="I11" s="64"/>
      <c r="J11" s="23">
        <v>0</v>
      </c>
      <c r="K11" s="23">
        <v>0</v>
      </c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26" t="s">
        <v>92</v>
      </c>
      <c r="D12" s="62" t="s">
        <v>93</v>
      </c>
      <c r="E12" s="63"/>
      <c r="F12" s="63"/>
      <c r="G12" s="63"/>
      <c r="H12" s="63"/>
      <c r="I12" s="64"/>
      <c r="J12" s="23">
        <v>95</v>
      </c>
      <c r="K12" s="23">
        <v>95</v>
      </c>
      <c r="L12" s="23"/>
      <c r="M12" s="23"/>
      <c r="N12" s="23"/>
      <c r="O12" s="23"/>
      <c r="P12" s="23"/>
      <c r="Q12" s="19">
        <f t="shared" si="1"/>
        <v>47.5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26" t="s">
        <v>94</v>
      </c>
      <c r="D13" s="62" t="s">
        <v>95</v>
      </c>
      <c r="E13" s="63"/>
      <c r="F13" s="63"/>
      <c r="G13" s="63"/>
      <c r="H13" s="63"/>
      <c r="I13" s="64"/>
      <c r="J13" s="23">
        <v>80</v>
      </c>
      <c r="K13" s="23">
        <v>0</v>
      </c>
      <c r="L13" s="23"/>
      <c r="M13" s="23"/>
      <c r="N13" s="23"/>
      <c r="O13" s="23"/>
      <c r="P13" s="23"/>
      <c r="Q13" s="19">
        <f t="shared" si="1"/>
        <v>20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26" t="s">
        <v>96</v>
      </c>
      <c r="D14" s="62" t="s">
        <v>97</v>
      </c>
      <c r="E14" s="63"/>
      <c r="F14" s="63"/>
      <c r="G14" s="63"/>
      <c r="H14" s="63"/>
      <c r="I14" s="64"/>
      <c r="J14" s="23">
        <v>90</v>
      </c>
      <c r="K14" s="23">
        <v>100</v>
      </c>
      <c r="L14" s="23"/>
      <c r="M14" s="23"/>
      <c r="N14" s="23"/>
      <c r="O14" s="23"/>
      <c r="P14" s="23"/>
      <c r="Q14" s="19">
        <f t="shared" si="1"/>
        <v>47.5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26" t="s">
        <v>98</v>
      </c>
      <c r="D15" s="62" t="s">
        <v>99</v>
      </c>
      <c r="E15" s="63"/>
      <c r="F15" s="63"/>
      <c r="G15" s="63"/>
      <c r="H15" s="63"/>
      <c r="I15" s="64"/>
      <c r="J15" s="23">
        <v>0</v>
      </c>
      <c r="K15" s="23">
        <v>0</v>
      </c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26" t="s">
        <v>100</v>
      </c>
      <c r="D16" s="62" t="s">
        <v>101</v>
      </c>
      <c r="E16" s="63"/>
      <c r="F16" s="63"/>
      <c r="G16" s="63"/>
      <c r="H16" s="63"/>
      <c r="I16" s="64"/>
      <c r="J16" s="23">
        <v>0</v>
      </c>
      <c r="K16" s="23">
        <v>0</v>
      </c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26" t="s">
        <v>102</v>
      </c>
      <c r="D17" s="62" t="s">
        <v>103</v>
      </c>
      <c r="E17" s="63"/>
      <c r="F17" s="63"/>
      <c r="G17" s="63"/>
      <c r="H17" s="63"/>
      <c r="I17" s="64"/>
      <c r="J17" s="23">
        <v>0</v>
      </c>
      <c r="K17" s="23">
        <v>0</v>
      </c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26" t="s">
        <v>104</v>
      </c>
      <c r="D18" s="62" t="s">
        <v>105</v>
      </c>
      <c r="E18" s="63"/>
      <c r="F18" s="63"/>
      <c r="G18" s="63"/>
      <c r="H18" s="63"/>
      <c r="I18" s="64"/>
      <c r="J18" s="23">
        <v>70</v>
      </c>
      <c r="K18" s="23">
        <v>0</v>
      </c>
      <c r="L18" s="23"/>
      <c r="M18" s="23"/>
      <c r="N18" s="23"/>
      <c r="O18" s="23"/>
      <c r="P18" s="23"/>
      <c r="Q18" s="19">
        <f t="shared" si="1"/>
        <v>17.5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26" t="s">
        <v>106</v>
      </c>
      <c r="D19" s="62" t="s">
        <v>107</v>
      </c>
      <c r="E19" s="63"/>
      <c r="F19" s="63"/>
      <c r="G19" s="63"/>
      <c r="H19" s="63"/>
      <c r="I19" s="64"/>
      <c r="J19" s="23">
        <v>0</v>
      </c>
      <c r="K19" s="23">
        <v>0</v>
      </c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26" t="s">
        <v>108</v>
      </c>
      <c r="D20" s="62" t="s">
        <v>109</v>
      </c>
      <c r="E20" s="63"/>
      <c r="F20" s="63"/>
      <c r="G20" s="63"/>
      <c r="H20" s="63"/>
      <c r="I20" s="64"/>
      <c r="J20" s="23">
        <v>0</v>
      </c>
      <c r="K20" s="23">
        <v>0</v>
      </c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26" t="s">
        <v>110</v>
      </c>
      <c r="D21" s="62" t="s">
        <v>111</v>
      </c>
      <c r="E21" s="63"/>
      <c r="F21" s="63"/>
      <c r="G21" s="63"/>
      <c r="H21" s="63"/>
      <c r="I21" s="64"/>
      <c r="J21" s="23">
        <v>0</v>
      </c>
      <c r="K21" s="23">
        <v>0</v>
      </c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26" t="s">
        <v>112</v>
      </c>
      <c r="D22" s="62" t="s">
        <v>113</v>
      </c>
      <c r="E22" s="63"/>
      <c r="F22" s="63"/>
      <c r="G22" s="63"/>
      <c r="H22" s="63"/>
      <c r="I22" s="64"/>
      <c r="J22" s="23">
        <v>0</v>
      </c>
      <c r="K22" s="23">
        <v>0</v>
      </c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26" t="s">
        <v>114</v>
      </c>
      <c r="D23" s="62" t="s">
        <v>115</v>
      </c>
      <c r="E23" s="63"/>
      <c r="F23" s="63"/>
      <c r="G23" s="63"/>
      <c r="H23" s="63"/>
      <c r="I23" s="64"/>
      <c r="J23" s="23">
        <v>90</v>
      </c>
      <c r="K23" s="23">
        <v>80</v>
      </c>
      <c r="L23" s="23"/>
      <c r="M23" s="23"/>
      <c r="N23" s="23"/>
      <c r="O23" s="23"/>
      <c r="P23" s="23"/>
      <c r="Q23" s="19">
        <f t="shared" si="1"/>
        <v>42.5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26" t="s">
        <v>116</v>
      </c>
      <c r="D24" s="62" t="s">
        <v>117</v>
      </c>
      <c r="E24" s="63"/>
      <c r="F24" s="63"/>
      <c r="G24" s="63"/>
      <c r="H24" s="63"/>
      <c r="I24" s="64"/>
      <c r="J24" s="23">
        <v>90</v>
      </c>
      <c r="K24" s="23">
        <v>100</v>
      </c>
      <c r="L24" s="23"/>
      <c r="M24" s="23"/>
      <c r="N24" s="23"/>
      <c r="O24" s="23"/>
      <c r="P24" s="23"/>
      <c r="Q24" s="19">
        <f t="shared" si="1"/>
        <v>47.5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26" t="s">
        <v>118</v>
      </c>
      <c r="D25" s="62" t="s">
        <v>119</v>
      </c>
      <c r="E25" s="63"/>
      <c r="F25" s="63"/>
      <c r="G25" s="63"/>
      <c r="H25" s="63"/>
      <c r="I25" s="64"/>
      <c r="J25" s="23">
        <v>90</v>
      </c>
      <c r="K25" s="23">
        <v>80</v>
      </c>
      <c r="L25" s="23"/>
      <c r="M25" s="23"/>
      <c r="N25" s="23"/>
      <c r="O25" s="23"/>
      <c r="P25" s="23"/>
      <c r="Q25" s="19">
        <f t="shared" si="1"/>
        <v>42.5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26" t="s">
        <v>120</v>
      </c>
      <c r="D26" s="62" t="s">
        <v>121</v>
      </c>
      <c r="E26" s="63"/>
      <c r="F26" s="63"/>
      <c r="G26" s="63"/>
      <c r="H26" s="63"/>
      <c r="I26" s="64"/>
      <c r="J26" s="23">
        <v>0</v>
      </c>
      <c r="K26" s="23">
        <v>0</v>
      </c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26" t="s">
        <v>122</v>
      </c>
      <c r="D27" s="62" t="s">
        <v>123</v>
      </c>
      <c r="E27" s="63"/>
      <c r="F27" s="63"/>
      <c r="G27" s="63"/>
      <c r="H27" s="63"/>
      <c r="I27" s="64"/>
      <c r="J27" s="23">
        <v>95</v>
      </c>
      <c r="K27" s="23">
        <v>100</v>
      </c>
      <c r="L27" s="23"/>
      <c r="M27" s="23"/>
      <c r="N27" s="23"/>
      <c r="O27" s="23"/>
      <c r="P27" s="23"/>
      <c r="Q27" s="19">
        <f t="shared" si="1"/>
        <v>48.75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26" t="s">
        <v>124</v>
      </c>
      <c r="D28" s="62" t="s">
        <v>125</v>
      </c>
      <c r="E28" s="63"/>
      <c r="F28" s="63"/>
      <c r="G28" s="63"/>
      <c r="H28" s="63"/>
      <c r="I28" s="64"/>
      <c r="J28" s="23">
        <v>95</v>
      </c>
      <c r="K28" s="23">
        <v>100</v>
      </c>
      <c r="L28" s="23"/>
      <c r="M28" s="23"/>
      <c r="N28" s="23"/>
      <c r="O28" s="23"/>
      <c r="P28" s="23"/>
      <c r="Q28" s="19">
        <f t="shared" si="1"/>
        <v>48.75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26" t="s">
        <v>126</v>
      </c>
      <c r="D29" s="65" t="s">
        <v>127</v>
      </c>
      <c r="E29" s="66"/>
      <c r="F29" s="66"/>
      <c r="G29" s="66"/>
      <c r="H29" s="66"/>
      <c r="I29" s="67"/>
      <c r="J29" s="23">
        <v>90</v>
      </c>
      <c r="K29" s="23">
        <v>95</v>
      </c>
      <c r="L29" s="23"/>
      <c r="M29" s="23"/>
      <c r="N29" s="23"/>
      <c r="O29" s="23"/>
      <c r="P29" s="23"/>
      <c r="Q29" s="19">
        <f t="shared" si="1"/>
        <v>46.25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25"/>
      <c r="D30" s="38"/>
      <c r="E30" s="39"/>
      <c r="F30" s="39"/>
      <c r="G30" s="39"/>
      <c r="H30" s="39"/>
      <c r="I30" s="40"/>
      <c r="J30" s="23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25"/>
      <c r="D31" s="38"/>
      <c r="E31" s="39"/>
      <c r="F31" s="39"/>
      <c r="G31" s="39"/>
      <c r="H31" s="39"/>
      <c r="I31" s="40"/>
      <c r="J31" s="23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25"/>
      <c r="D32" s="38"/>
      <c r="E32" s="39"/>
      <c r="F32" s="39"/>
      <c r="G32" s="39"/>
      <c r="H32" s="39"/>
      <c r="I32" s="40"/>
      <c r="J32" s="23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25"/>
      <c r="D33" s="38"/>
      <c r="E33" s="39"/>
      <c r="F33" s="39"/>
      <c r="G33" s="39"/>
      <c r="H33" s="39"/>
      <c r="I33" s="40"/>
      <c r="J33" s="23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25"/>
      <c r="D34" s="38"/>
      <c r="E34" s="39"/>
      <c r="F34" s="39"/>
      <c r="G34" s="39"/>
      <c r="H34" s="39"/>
      <c r="I34" s="40"/>
      <c r="J34" s="23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25"/>
      <c r="D35" s="45"/>
      <c r="E35" s="46"/>
      <c r="F35" s="46"/>
      <c r="G35" s="46"/>
      <c r="H35" s="46"/>
      <c r="I35" s="47"/>
      <c r="J35" s="23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58"/>
      <c r="E36" s="59"/>
      <c r="F36" s="59"/>
      <c r="G36" s="59"/>
      <c r="H36" s="59"/>
      <c r="I36" s="60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8"/>
      <c r="E37" s="59"/>
      <c r="F37" s="59"/>
      <c r="G37" s="59"/>
      <c r="H37" s="59"/>
      <c r="I37" s="60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8"/>
      <c r="E38" s="59"/>
      <c r="F38" s="59"/>
      <c r="G38" s="59"/>
      <c r="H38" s="59"/>
      <c r="I38" s="60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8"/>
      <c r="E39" s="59"/>
      <c r="F39" s="59"/>
      <c r="G39" s="59"/>
      <c r="H39" s="59"/>
      <c r="I39" s="60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61"/>
      <c r="E40" s="61"/>
      <c r="F40" s="61"/>
      <c r="G40" s="61"/>
      <c r="H40" s="61"/>
      <c r="I40" s="61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1"/>
      <c r="E41" s="41"/>
      <c r="F41" s="41"/>
      <c r="G41" s="41"/>
      <c r="H41" s="41"/>
      <c r="I41" s="41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1"/>
      <c r="E42" s="41"/>
      <c r="F42" s="41"/>
      <c r="G42" s="41"/>
      <c r="H42" s="41"/>
      <c r="I42" s="41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1"/>
      <c r="E43" s="41"/>
      <c r="F43" s="41"/>
      <c r="G43" s="41"/>
      <c r="H43" s="41"/>
      <c r="I43" s="41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1"/>
      <c r="E44" s="41"/>
      <c r="F44" s="41"/>
      <c r="G44" s="41"/>
      <c r="H44" s="41"/>
      <c r="I44" s="41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2"/>
      <c r="E45" s="42"/>
      <c r="F45" s="42"/>
      <c r="G45" s="42"/>
      <c r="H45" s="42"/>
      <c r="I45" s="42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2"/>
      <c r="E46" s="42"/>
      <c r="F46" s="42"/>
      <c r="G46" s="42"/>
      <c r="H46" s="42"/>
      <c r="I46" s="42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2"/>
      <c r="E47" s="42"/>
      <c r="F47" s="42"/>
      <c r="G47" s="42"/>
      <c r="H47" s="42"/>
      <c r="I47" s="42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2"/>
      <c r="E48" s="42"/>
      <c r="F48" s="42"/>
      <c r="G48" s="42"/>
      <c r="H48" s="42"/>
      <c r="I48" s="42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7"/>
      <c r="D49" s="37"/>
      <c r="E49" s="1"/>
    </row>
    <row r="50" spans="3:17" x14ac:dyDescent="0.25">
      <c r="C50" s="37"/>
      <c r="D50" s="37"/>
      <c r="E50" s="1"/>
      <c r="H50" s="48" t="s">
        <v>19</v>
      </c>
      <c r="I50" s="48"/>
      <c r="J50" s="5">
        <f>COUNTIF(J9:J48,"&gt;=70")</f>
        <v>11</v>
      </c>
      <c r="K50" s="5">
        <f>COUNTIF(K9:K48,"&gt;=70")</f>
        <v>8</v>
      </c>
      <c r="L50" s="5">
        <f t="shared" ref="L50:Q50" si="2">COUNTIF(L10:L48,"&gt;=70")</f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37"/>
      <c r="D51" s="37"/>
      <c r="E51" s="10"/>
      <c r="H51" s="48" t="s">
        <v>20</v>
      </c>
      <c r="I51" s="48"/>
      <c r="J51" s="5">
        <f>COUNTIF(J9:J49,"&lt;70")</f>
        <v>10</v>
      </c>
      <c r="K51" s="5">
        <f>COUNTIF(K9:K49,"&lt;70")</f>
        <v>13</v>
      </c>
      <c r="L51" s="5">
        <f t="shared" ref="L51:P51" si="3">COUNTIF(L10:L49,"&lt;70")</f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COUNTIF(Q9:Q29,"&lt;70")</f>
        <v>21</v>
      </c>
    </row>
    <row r="52" spans="3:17" x14ac:dyDescent="0.25">
      <c r="C52" s="37"/>
      <c r="D52" s="37"/>
      <c r="E52" s="37"/>
      <c r="H52" s="48" t="s">
        <v>21</v>
      </c>
      <c r="I52" s="48"/>
      <c r="J52" s="5">
        <f>COUNT(J9:J48)</f>
        <v>21</v>
      </c>
      <c r="K52" s="5">
        <f>COUNT(K9:K48)</f>
        <v>21</v>
      </c>
      <c r="L52" s="5">
        <f t="shared" ref="L52:P52" si="4">COUNT(L10:L48)</f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COUNT(Q9:Q29)</f>
        <v>21</v>
      </c>
    </row>
    <row r="53" spans="3:17" x14ac:dyDescent="0.25">
      <c r="C53" s="37"/>
      <c r="D53" s="37"/>
      <c r="E53" s="1"/>
      <c r="H53" s="49" t="s">
        <v>16</v>
      </c>
      <c r="I53" s="49"/>
      <c r="J53" s="11">
        <f>J50/J52</f>
        <v>0.52380952380952384</v>
      </c>
      <c r="K53" s="13">
        <f t="shared" ref="K53:Q53" si="5">K50/K52</f>
        <v>0.38095238095238093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37"/>
      <c r="D54" s="37"/>
      <c r="E54" s="1"/>
      <c r="H54" s="49" t="s">
        <v>17</v>
      </c>
      <c r="I54" s="49"/>
      <c r="J54" s="11">
        <f>J51/J52</f>
        <v>0.47619047619047616</v>
      </c>
      <c r="K54" s="11">
        <f t="shared" ref="K54:Q54" si="6">K51/K52</f>
        <v>0.61904761904761907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37"/>
      <c r="D55" s="37"/>
      <c r="E55" s="10"/>
    </row>
    <row r="56" spans="3:17" x14ac:dyDescent="0.25">
      <c r="C56" s="1"/>
      <c r="D56" s="1"/>
      <c r="E56" s="10"/>
    </row>
    <row r="58" spans="3:17" x14ac:dyDescent="0.25">
      <c r="J58" s="43"/>
      <c r="K58" s="43"/>
      <c r="L58" s="43"/>
      <c r="M58" s="43"/>
      <c r="N58" s="43"/>
      <c r="O58" s="43"/>
      <c r="P58" s="43"/>
    </row>
    <row r="59" spans="3:17" x14ac:dyDescent="0.2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2975-7065-4C46-BCCF-E2A2CED1A9FE}">
  <dimension ref="B2:X59"/>
  <sheetViews>
    <sheetView topLeftCell="A37" workbookViewId="0">
      <selection activeCell="J21" sqref="J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"/>
      <c r="R2" s="3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27</v>
      </c>
      <c r="E4" s="52"/>
      <c r="F4" s="52"/>
      <c r="G4" s="52"/>
      <c r="I4" t="s">
        <v>1</v>
      </c>
      <c r="J4" s="43" t="s">
        <v>128</v>
      </c>
      <c r="K4" s="43"/>
      <c r="M4" t="s">
        <v>2</v>
      </c>
      <c r="N4" s="53">
        <v>45231</v>
      </c>
      <c r="O4" s="53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4" t="s">
        <v>28</v>
      </c>
      <c r="E6" s="54"/>
      <c r="F6" s="54"/>
      <c r="G6" s="54"/>
      <c r="I6" s="37" t="s">
        <v>22</v>
      </c>
      <c r="J6" s="37"/>
      <c r="K6" s="54" t="s">
        <v>26</v>
      </c>
      <c r="L6" s="54"/>
      <c r="M6" s="54"/>
      <c r="N6" s="54"/>
      <c r="O6" s="54"/>
      <c r="P6" s="54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69" t="s">
        <v>5</v>
      </c>
      <c r="E8" s="69"/>
      <c r="F8" s="69"/>
      <c r="G8" s="69"/>
      <c r="H8" s="69"/>
      <c r="I8" s="6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156</v>
      </c>
      <c r="D9" s="68" t="s">
        <v>129</v>
      </c>
      <c r="E9" s="68"/>
      <c r="F9" s="68"/>
      <c r="G9" s="68"/>
      <c r="H9" s="68"/>
      <c r="I9" s="68"/>
      <c r="J9" s="34">
        <v>90.333333333333343</v>
      </c>
      <c r="K9" s="35">
        <v>92.5</v>
      </c>
      <c r="L9" s="23"/>
      <c r="M9" s="23"/>
      <c r="N9" s="23"/>
      <c r="O9" s="23"/>
      <c r="P9" s="23"/>
      <c r="Q9" s="19">
        <f>SUM(J9:P9)/4</f>
        <v>45.708333333333336</v>
      </c>
    </row>
    <row r="10" spans="2:24" ht="15" customHeight="1" x14ac:dyDescent="0.25">
      <c r="B10" s="27">
        <f>B9+1</f>
        <v>2</v>
      </c>
      <c r="C10" s="32" t="s">
        <v>157</v>
      </c>
      <c r="D10" s="68" t="s">
        <v>130</v>
      </c>
      <c r="E10" s="68"/>
      <c r="F10" s="68"/>
      <c r="G10" s="68"/>
      <c r="H10" s="68"/>
      <c r="I10" s="68"/>
      <c r="J10" s="34">
        <v>89.333333333333343</v>
      </c>
      <c r="K10" s="35">
        <v>90</v>
      </c>
      <c r="L10" s="23"/>
      <c r="M10" s="23"/>
      <c r="N10" s="23"/>
      <c r="O10" s="23"/>
      <c r="P10" s="23"/>
      <c r="Q10" s="19">
        <f>SUM(J10:P10)/4</f>
        <v>44.833333333333336</v>
      </c>
    </row>
    <row r="11" spans="2:24" ht="15" customHeight="1" x14ac:dyDescent="0.25">
      <c r="B11" s="27">
        <f t="shared" ref="B11:B48" si="0">B10+1</f>
        <v>3</v>
      </c>
      <c r="C11" s="32" t="s">
        <v>158</v>
      </c>
      <c r="D11" s="68" t="s">
        <v>131</v>
      </c>
      <c r="E11" s="68"/>
      <c r="F11" s="68"/>
      <c r="G11" s="68"/>
      <c r="H11" s="68"/>
      <c r="I11" s="68"/>
      <c r="J11" s="34">
        <v>90.666666666666671</v>
      </c>
      <c r="K11" s="35">
        <v>92.5</v>
      </c>
      <c r="L11" s="23"/>
      <c r="M11" s="23"/>
      <c r="N11" s="23"/>
      <c r="O11" s="23"/>
      <c r="P11" s="23"/>
      <c r="Q11" s="19">
        <f t="shared" ref="Q11:Q48" si="1">SUM(J11:P11)/4</f>
        <v>45.791666666666671</v>
      </c>
      <c r="T11" s="22"/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 t="s">
        <v>159</v>
      </c>
      <c r="D12" s="68" t="s">
        <v>132</v>
      </c>
      <c r="E12" s="68"/>
      <c r="F12" s="68"/>
      <c r="G12" s="68"/>
      <c r="H12" s="68"/>
      <c r="I12" s="68"/>
      <c r="J12" s="34">
        <v>70</v>
      </c>
      <c r="K12" s="35">
        <v>90</v>
      </c>
      <c r="L12" s="23"/>
      <c r="M12" s="23"/>
      <c r="N12" s="23"/>
      <c r="O12" s="23"/>
      <c r="P12" s="23"/>
      <c r="Q12" s="19">
        <f t="shared" si="1"/>
        <v>40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 t="s">
        <v>160</v>
      </c>
      <c r="D13" s="68" t="s">
        <v>133</v>
      </c>
      <c r="E13" s="68"/>
      <c r="F13" s="68"/>
      <c r="G13" s="68"/>
      <c r="H13" s="68"/>
      <c r="I13" s="68"/>
      <c r="J13" s="34">
        <v>70.333333333333343</v>
      </c>
      <c r="K13" s="35">
        <v>90.5</v>
      </c>
      <c r="L13" s="23"/>
      <c r="M13" s="23"/>
      <c r="N13" s="23"/>
      <c r="O13" s="23"/>
      <c r="P13" s="23"/>
      <c r="Q13" s="19">
        <f t="shared" si="1"/>
        <v>40.208333333333336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 t="s">
        <v>161</v>
      </c>
      <c r="D14" s="68" t="s">
        <v>134</v>
      </c>
      <c r="E14" s="68"/>
      <c r="F14" s="68"/>
      <c r="G14" s="68"/>
      <c r="H14" s="68"/>
      <c r="I14" s="68"/>
      <c r="J14" s="34">
        <v>95.333333333333343</v>
      </c>
      <c r="K14" s="35">
        <v>90</v>
      </c>
      <c r="L14" s="23"/>
      <c r="M14" s="23"/>
      <c r="N14" s="23"/>
      <c r="O14" s="23"/>
      <c r="P14" s="23"/>
      <c r="Q14" s="19">
        <f t="shared" si="1"/>
        <v>46.333333333333336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 t="s">
        <v>162</v>
      </c>
      <c r="D15" s="68" t="s">
        <v>135</v>
      </c>
      <c r="E15" s="68"/>
      <c r="F15" s="68"/>
      <c r="G15" s="68"/>
      <c r="H15" s="68"/>
      <c r="I15" s="68"/>
      <c r="J15" s="34">
        <v>87.333333333333329</v>
      </c>
      <c r="K15" s="35">
        <v>90</v>
      </c>
      <c r="L15" s="23"/>
      <c r="M15" s="23"/>
      <c r="N15" s="23"/>
      <c r="O15" s="23"/>
      <c r="P15" s="23"/>
      <c r="Q15" s="19">
        <f t="shared" si="1"/>
        <v>44.333333333333329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 t="s">
        <v>163</v>
      </c>
      <c r="D16" s="68" t="s">
        <v>136</v>
      </c>
      <c r="E16" s="68"/>
      <c r="F16" s="68"/>
      <c r="G16" s="68"/>
      <c r="H16" s="68"/>
      <c r="I16" s="68"/>
      <c r="J16" s="34">
        <v>89</v>
      </c>
      <c r="K16" s="35">
        <v>90</v>
      </c>
      <c r="L16" s="23"/>
      <c r="M16" s="23"/>
      <c r="N16" s="23"/>
      <c r="O16" s="23"/>
      <c r="P16" s="23"/>
      <c r="Q16" s="19">
        <f t="shared" si="1"/>
        <v>44.75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 t="s">
        <v>164</v>
      </c>
      <c r="D17" s="68" t="s">
        <v>137</v>
      </c>
      <c r="E17" s="68"/>
      <c r="F17" s="68"/>
      <c r="G17" s="68"/>
      <c r="H17" s="68"/>
      <c r="I17" s="68"/>
      <c r="J17" s="34">
        <v>77.333333333333343</v>
      </c>
      <c r="K17" s="35">
        <v>92.5</v>
      </c>
      <c r="L17" s="23"/>
      <c r="M17" s="23"/>
      <c r="N17" s="23"/>
      <c r="O17" s="23"/>
      <c r="P17" s="23"/>
      <c r="Q17" s="19">
        <f t="shared" si="1"/>
        <v>42.458333333333336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 t="s">
        <v>165</v>
      </c>
      <c r="D18" s="68" t="s">
        <v>138</v>
      </c>
      <c r="E18" s="68"/>
      <c r="F18" s="68"/>
      <c r="G18" s="68"/>
      <c r="H18" s="68"/>
      <c r="I18" s="68"/>
      <c r="J18" s="34">
        <v>89.333333333333343</v>
      </c>
      <c r="K18" s="35">
        <v>0</v>
      </c>
      <c r="L18" s="23"/>
      <c r="M18" s="23"/>
      <c r="N18" s="23"/>
      <c r="O18" s="23"/>
      <c r="P18" s="23"/>
      <c r="Q18" s="19">
        <f t="shared" si="1"/>
        <v>22.333333333333336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 t="s">
        <v>166</v>
      </c>
      <c r="D19" s="68" t="s">
        <v>139</v>
      </c>
      <c r="E19" s="68"/>
      <c r="F19" s="68"/>
      <c r="G19" s="68"/>
      <c r="H19" s="68"/>
      <c r="I19" s="68"/>
      <c r="J19" s="34">
        <v>93</v>
      </c>
      <c r="K19" s="35">
        <v>90</v>
      </c>
      <c r="L19" s="23"/>
      <c r="M19" s="23"/>
      <c r="N19" s="23"/>
      <c r="O19" s="23"/>
      <c r="P19" s="23"/>
      <c r="Q19" s="19">
        <f t="shared" si="1"/>
        <v>45.75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 t="s">
        <v>167</v>
      </c>
      <c r="D20" s="68" t="s">
        <v>140</v>
      </c>
      <c r="E20" s="68"/>
      <c r="F20" s="68"/>
      <c r="G20" s="68"/>
      <c r="H20" s="68"/>
      <c r="I20" s="68"/>
      <c r="J20" s="34">
        <v>93.666666666666671</v>
      </c>
      <c r="K20" s="35">
        <v>95</v>
      </c>
      <c r="L20" s="23"/>
      <c r="M20" s="23"/>
      <c r="N20" s="23"/>
      <c r="O20" s="23"/>
      <c r="P20" s="23"/>
      <c r="Q20" s="19">
        <f t="shared" si="1"/>
        <v>47.166666666666671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 t="s">
        <v>168</v>
      </c>
      <c r="D21" s="68" t="s">
        <v>141</v>
      </c>
      <c r="E21" s="68"/>
      <c r="F21" s="68"/>
      <c r="G21" s="68"/>
      <c r="H21" s="68"/>
      <c r="I21" s="68"/>
      <c r="J21" s="34">
        <v>75</v>
      </c>
      <c r="K21" s="35">
        <v>92.5</v>
      </c>
      <c r="L21" s="23"/>
      <c r="M21" s="23"/>
      <c r="N21" s="23"/>
      <c r="O21" s="23"/>
      <c r="P21" s="23"/>
      <c r="Q21" s="19">
        <f t="shared" si="1"/>
        <v>41.875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 t="s">
        <v>169</v>
      </c>
      <c r="D22" s="68" t="s">
        <v>142</v>
      </c>
      <c r="E22" s="68"/>
      <c r="F22" s="68"/>
      <c r="G22" s="68"/>
      <c r="H22" s="68"/>
      <c r="I22" s="68"/>
      <c r="J22" s="34">
        <v>89.333333333333343</v>
      </c>
      <c r="K22" s="35">
        <v>96.000000000000014</v>
      </c>
      <c r="L22" s="23"/>
      <c r="M22" s="23"/>
      <c r="N22" s="23"/>
      <c r="O22" s="23"/>
      <c r="P22" s="23"/>
      <c r="Q22" s="19">
        <f t="shared" si="1"/>
        <v>46.333333333333343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 t="s">
        <v>170</v>
      </c>
      <c r="D23" s="68" t="s">
        <v>143</v>
      </c>
      <c r="E23" s="68"/>
      <c r="F23" s="68"/>
      <c r="G23" s="68"/>
      <c r="H23" s="68"/>
      <c r="I23" s="68"/>
      <c r="J23" s="34">
        <v>0</v>
      </c>
      <c r="K23" s="35">
        <v>0</v>
      </c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 t="s">
        <v>171</v>
      </c>
      <c r="D24" s="68" t="s">
        <v>144</v>
      </c>
      <c r="E24" s="68"/>
      <c r="F24" s="68"/>
      <c r="G24" s="68"/>
      <c r="H24" s="68"/>
      <c r="I24" s="68"/>
      <c r="J24" s="34">
        <v>96</v>
      </c>
      <c r="K24" s="35">
        <v>99</v>
      </c>
      <c r="L24" s="23"/>
      <c r="M24" s="23"/>
      <c r="N24" s="23"/>
      <c r="O24" s="23"/>
      <c r="P24" s="23"/>
      <c r="Q24" s="19">
        <f t="shared" si="1"/>
        <v>48.75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 t="s">
        <v>172</v>
      </c>
      <c r="D25" s="68" t="s">
        <v>145</v>
      </c>
      <c r="E25" s="68"/>
      <c r="F25" s="68"/>
      <c r="G25" s="68"/>
      <c r="H25" s="68"/>
      <c r="I25" s="68"/>
      <c r="J25" s="34">
        <v>92.666666666666671</v>
      </c>
      <c r="K25" s="35">
        <v>90</v>
      </c>
      <c r="L25" s="23"/>
      <c r="M25" s="23"/>
      <c r="N25" s="23"/>
      <c r="O25" s="23"/>
      <c r="P25" s="23"/>
      <c r="Q25" s="19">
        <f t="shared" si="1"/>
        <v>45.666666666666671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 t="s">
        <v>173</v>
      </c>
      <c r="D26" s="68" t="s">
        <v>146</v>
      </c>
      <c r="E26" s="68"/>
      <c r="F26" s="68"/>
      <c r="G26" s="68"/>
      <c r="H26" s="68"/>
      <c r="I26" s="68"/>
      <c r="J26" s="34">
        <v>90.666666666666671</v>
      </c>
      <c r="K26" s="35">
        <v>92.5</v>
      </c>
      <c r="L26" s="23"/>
      <c r="M26" s="23"/>
      <c r="N26" s="23"/>
      <c r="O26" s="23"/>
      <c r="P26" s="23"/>
      <c r="Q26" s="19">
        <f t="shared" si="1"/>
        <v>45.791666666666671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 t="s">
        <v>174</v>
      </c>
      <c r="D27" s="68" t="s">
        <v>147</v>
      </c>
      <c r="E27" s="68"/>
      <c r="F27" s="68"/>
      <c r="G27" s="68"/>
      <c r="H27" s="68"/>
      <c r="I27" s="68"/>
      <c r="J27" s="34">
        <v>0</v>
      </c>
      <c r="K27" s="35">
        <v>0</v>
      </c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 t="s">
        <v>175</v>
      </c>
      <c r="D28" s="68" t="s">
        <v>148</v>
      </c>
      <c r="E28" s="68"/>
      <c r="F28" s="68"/>
      <c r="G28" s="68"/>
      <c r="H28" s="68"/>
      <c r="I28" s="68"/>
      <c r="J28" s="34">
        <v>80.333333333333343</v>
      </c>
      <c r="K28" s="35">
        <v>95.5</v>
      </c>
      <c r="L28" s="23"/>
      <c r="M28" s="23"/>
      <c r="N28" s="23"/>
      <c r="O28" s="23"/>
      <c r="P28" s="23"/>
      <c r="Q28" s="19">
        <f t="shared" si="1"/>
        <v>43.958333333333336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 t="s">
        <v>176</v>
      </c>
      <c r="D29" s="68" t="s">
        <v>149</v>
      </c>
      <c r="E29" s="68"/>
      <c r="F29" s="68"/>
      <c r="G29" s="68"/>
      <c r="H29" s="68"/>
      <c r="I29" s="68"/>
      <c r="J29" s="34">
        <v>93</v>
      </c>
      <c r="K29" s="35">
        <v>92.5</v>
      </c>
      <c r="L29" s="23"/>
      <c r="M29" s="23"/>
      <c r="N29" s="23"/>
      <c r="O29" s="23"/>
      <c r="P29" s="23"/>
      <c r="Q29" s="19">
        <f t="shared" si="1"/>
        <v>46.375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 t="s">
        <v>177</v>
      </c>
      <c r="D30" s="68" t="s">
        <v>150</v>
      </c>
      <c r="E30" s="68"/>
      <c r="F30" s="68"/>
      <c r="G30" s="68"/>
      <c r="H30" s="68"/>
      <c r="I30" s="68"/>
      <c r="J30" s="34">
        <v>90</v>
      </c>
      <c r="K30" s="35">
        <v>95.5</v>
      </c>
      <c r="L30" s="23"/>
      <c r="M30" s="23"/>
      <c r="N30" s="23"/>
      <c r="O30" s="23"/>
      <c r="P30" s="23"/>
      <c r="Q30" s="19">
        <f t="shared" si="1"/>
        <v>46.375</v>
      </c>
      <c r="T30" s="22"/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 t="s">
        <v>178</v>
      </c>
      <c r="D31" s="68" t="s">
        <v>151</v>
      </c>
      <c r="E31" s="68"/>
      <c r="F31" s="68"/>
      <c r="G31" s="68"/>
      <c r="H31" s="68"/>
      <c r="I31" s="68"/>
      <c r="J31" s="34">
        <v>81</v>
      </c>
      <c r="K31" s="35">
        <v>92.5</v>
      </c>
      <c r="L31" s="23"/>
      <c r="M31" s="23"/>
      <c r="N31" s="23"/>
      <c r="O31" s="23"/>
      <c r="P31" s="23"/>
      <c r="Q31" s="19">
        <f t="shared" si="1"/>
        <v>43.375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 t="s">
        <v>179</v>
      </c>
      <c r="D32" s="68" t="s">
        <v>152</v>
      </c>
      <c r="E32" s="68"/>
      <c r="F32" s="68"/>
      <c r="G32" s="68"/>
      <c r="H32" s="68"/>
      <c r="I32" s="68"/>
      <c r="J32" s="34">
        <v>85.333333333333329</v>
      </c>
      <c r="K32" s="35">
        <v>96.5</v>
      </c>
      <c r="L32" s="23"/>
      <c r="M32" s="23"/>
      <c r="N32" s="23"/>
      <c r="O32" s="23"/>
      <c r="P32" s="23"/>
      <c r="Q32" s="19">
        <f t="shared" si="1"/>
        <v>45.458333333333329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 t="s">
        <v>180</v>
      </c>
      <c r="D33" s="68" t="s">
        <v>153</v>
      </c>
      <c r="E33" s="68"/>
      <c r="F33" s="68"/>
      <c r="G33" s="68"/>
      <c r="H33" s="68"/>
      <c r="I33" s="68"/>
      <c r="J33" s="34">
        <v>89.666666666666671</v>
      </c>
      <c r="K33" s="35">
        <v>90</v>
      </c>
      <c r="L33" s="23"/>
      <c r="M33" s="23"/>
      <c r="N33" s="23"/>
      <c r="O33" s="23"/>
      <c r="P33" s="23"/>
      <c r="Q33" s="19">
        <f t="shared" si="1"/>
        <v>44.916666666666671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 t="s">
        <v>181</v>
      </c>
      <c r="D34" s="68" t="s">
        <v>154</v>
      </c>
      <c r="E34" s="68"/>
      <c r="F34" s="68"/>
      <c r="G34" s="68"/>
      <c r="H34" s="68"/>
      <c r="I34" s="68"/>
      <c r="J34" s="34">
        <v>0</v>
      </c>
      <c r="K34" s="35">
        <v>0</v>
      </c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2" t="s">
        <v>182</v>
      </c>
      <c r="D35" s="68" t="s">
        <v>155</v>
      </c>
      <c r="E35" s="68"/>
      <c r="F35" s="68"/>
      <c r="G35" s="68"/>
      <c r="H35" s="68"/>
      <c r="I35" s="68"/>
      <c r="J35" s="34">
        <v>95.333333333333343</v>
      </c>
      <c r="K35" s="35">
        <v>96.5</v>
      </c>
      <c r="L35" s="23"/>
      <c r="M35" s="23"/>
      <c r="N35" s="23"/>
      <c r="O35" s="23"/>
      <c r="P35" s="23"/>
      <c r="Q35" s="19">
        <f t="shared" si="1"/>
        <v>47.958333333333336</v>
      </c>
      <c r="T35" s="22"/>
      <c r="U35" s="22"/>
      <c r="V35" s="22"/>
      <c r="W35" s="22"/>
      <c r="X35" s="22"/>
    </row>
    <row r="36" spans="2:24" ht="15" customHeight="1" x14ac:dyDescent="0.25">
      <c r="B36" s="27">
        <f t="shared" si="0"/>
        <v>28</v>
      </c>
      <c r="C36" s="24"/>
      <c r="D36" s="61"/>
      <c r="E36" s="61"/>
      <c r="F36" s="61"/>
      <c r="G36" s="61"/>
      <c r="H36" s="61"/>
      <c r="I36" s="61"/>
      <c r="J36" s="29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8"/>
      <c r="E37" s="59"/>
      <c r="F37" s="59"/>
      <c r="G37" s="59"/>
      <c r="H37" s="59"/>
      <c r="I37" s="60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8"/>
      <c r="E38" s="59"/>
      <c r="F38" s="59"/>
      <c r="G38" s="59"/>
      <c r="H38" s="59"/>
      <c r="I38" s="60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8"/>
      <c r="E39" s="59"/>
      <c r="F39" s="59"/>
      <c r="G39" s="59"/>
      <c r="H39" s="59"/>
      <c r="I39" s="60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61"/>
      <c r="E40" s="61"/>
      <c r="F40" s="61"/>
      <c r="G40" s="61"/>
      <c r="H40" s="61"/>
      <c r="I40" s="61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1"/>
      <c r="E41" s="41"/>
      <c r="F41" s="41"/>
      <c r="G41" s="41"/>
      <c r="H41" s="41"/>
      <c r="I41" s="41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1"/>
      <c r="E42" s="41"/>
      <c r="F42" s="41"/>
      <c r="G42" s="41"/>
      <c r="H42" s="41"/>
      <c r="I42" s="41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1"/>
      <c r="E43" s="41"/>
      <c r="F43" s="41"/>
      <c r="G43" s="41"/>
      <c r="H43" s="41"/>
      <c r="I43" s="41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1"/>
      <c r="E44" s="41"/>
      <c r="F44" s="41"/>
      <c r="G44" s="41"/>
      <c r="H44" s="41"/>
      <c r="I44" s="41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2"/>
      <c r="E45" s="42"/>
      <c r="F45" s="42"/>
      <c r="G45" s="42"/>
      <c r="H45" s="42"/>
      <c r="I45" s="42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2"/>
      <c r="E46" s="42"/>
      <c r="F46" s="42"/>
      <c r="G46" s="42"/>
      <c r="H46" s="42"/>
      <c r="I46" s="42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2"/>
      <c r="E47" s="42"/>
      <c r="F47" s="42"/>
      <c r="G47" s="42"/>
      <c r="H47" s="42"/>
      <c r="I47" s="42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2"/>
      <c r="E48" s="42"/>
      <c r="F48" s="42"/>
      <c r="G48" s="42"/>
      <c r="H48" s="42"/>
      <c r="I48" s="42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7"/>
      <c r="D49" s="37"/>
      <c r="E49" s="1"/>
    </row>
    <row r="50" spans="3:17" x14ac:dyDescent="0.25">
      <c r="C50" s="37"/>
      <c r="D50" s="37"/>
      <c r="E50" s="1"/>
      <c r="H50" s="48" t="s">
        <v>19</v>
      </c>
      <c r="I50" s="48"/>
      <c r="J50" s="5">
        <f>COUNTIF(J9:J48,"&gt;=70")</f>
        <v>24</v>
      </c>
      <c r="K50" s="5">
        <f>COUNTIF(K9:K48,"&gt;=70")</f>
        <v>23</v>
      </c>
      <c r="L50" s="5">
        <f t="shared" ref="L50:Q50" si="2">COUNTIF(L10:L48,"&gt;=70")</f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37"/>
      <c r="D51" s="37"/>
      <c r="E51" s="10"/>
      <c r="H51" s="48" t="s">
        <v>20</v>
      </c>
      <c r="I51" s="48"/>
      <c r="J51" s="5">
        <f>COUNTIF(J9:J49,"&lt;70")</f>
        <v>3</v>
      </c>
      <c r="K51" s="5">
        <f>COUNTIF(K9:K49,"&lt;70")</f>
        <v>4</v>
      </c>
      <c r="L51" s="5">
        <f t="shared" ref="L51:P51" si="3">COUNTIF(L10:L49,"&lt;70")</f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COUNTIF(Q9:Q35,"&lt;70")</f>
        <v>27</v>
      </c>
    </row>
    <row r="52" spans="3:17" x14ac:dyDescent="0.25">
      <c r="C52" s="37"/>
      <c r="D52" s="37"/>
      <c r="E52" s="37"/>
      <c r="H52" s="48" t="s">
        <v>21</v>
      </c>
      <c r="I52" s="48"/>
      <c r="J52" s="5">
        <f>COUNT(J9:J48)</f>
        <v>27</v>
      </c>
      <c r="K52" s="5">
        <f>COUNT(K9:K48)</f>
        <v>27</v>
      </c>
      <c r="L52" s="5">
        <f t="shared" ref="L52:P52" si="4">COUNT(L10:L48)</f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COUNT(Q9:Q35)</f>
        <v>27</v>
      </c>
    </row>
    <row r="53" spans="3:17" x14ac:dyDescent="0.25">
      <c r="C53" s="37"/>
      <c r="D53" s="37"/>
      <c r="E53" s="1"/>
      <c r="H53" s="49" t="s">
        <v>16</v>
      </c>
      <c r="I53" s="49"/>
      <c r="J53" s="11">
        <f>J50/J52</f>
        <v>0.88888888888888884</v>
      </c>
      <c r="K53" s="13">
        <f t="shared" ref="K53:Q53" si="5">K50/K52</f>
        <v>0.85185185185185186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37"/>
      <c r="D54" s="37"/>
      <c r="E54" s="1"/>
      <c r="H54" s="49" t="s">
        <v>17</v>
      </c>
      <c r="I54" s="49"/>
      <c r="J54" s="11">
        <f>J51/J52</f>
        <v>0.1111111111111111</v>
      </c>
      <c r="K54" s="11">
        <f t="shared" ref="K54:Q54" si="6">K51/K52</f>
        <v>0.14814814814814814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37"/>
      <c r="D55" s="37"/>
      <c r="E55" s="10"/>
    </row>
    <row r="56" spans="3:17" x14ac:dyDescent="0.25">
      <c r="C56" s="1"/>
      <c r="D56" s="1"/>
      <c r="E56" s="10"/>
    </row>
    <row r="58" spans="3:17" x14ac:dyDescent="0.25">
      <c r="J58" s="43"/>
      <c r="K58" s="43"/>
      <c r="L58" s="43"/>
      <c r="M58" s="43"/>
      <c r="N58" s="43"/>
      <c r="O58" s="43"/>
      <c r="P58" s="43"/>
    </row>
    <row r="59" spans="3:17" x14ac:dyDescent="0.2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2F75-2702-4C41-9D83-4BACEB946D4D}">
  <dimension ref="B2:X59"/>
  <sheetViews>
    <sheetView tabSelected="1" topLeftCell="A34" workbookViewId="0">
      <selection activeCell="U52" sqref="U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"/>
      <c r="R2" s="3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27</v>
      </c>
      <c r="E4" s="52"/>
      <c r="F4" s="52"/>
      <c r="G4" s="52"/>
      <c r="I4" t="s">
        <v>1</v>
      </c>
      <c r="J4" s="43" t="s">
        <v>183</v>
      </c>
      <c r="K4" s="43"/>
      <c r="M4" t="s">
        <v>2</v>
      </c>
      <c r="N4" s="53">
        <v>45231</v>
      </c>
      <c r="O4" s="53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4" t="s">
        <v>28</v>
      </c>
      <c r="E6" s="54"/>
      <c r="F6" s="54"/>
      <c r="G6" s="54"/>
      <c r="I6" s="37" t="s">
        <v>22</v>
      </c>
      <c r="J6" s="37"/>
      <c r="K6" s="54" t="s">
        <v>26</v>
      </c>
      <c r="L6" s="54"/>
      <c r="M6" s="54"/>
      <c r="N6" s="54"/>
      <c r="O6" s="54"/>
      <c r="P6" s="54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69" t="s">
        <v>5</v>
      </c>
      <c r="E8" s="69"/>
      <c r="F8" s="69"/>
      <c r="G8" s="69"/>
      <c r="H8" s="69"/>
      <c r="I8" s="6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184</v>
      </c>
      <c r="D9" s="70" t="s">
        <v>210</v>
      </c>
      <c r="E9" s="70"/>
      <c r="F9" s="70"/>
      <c r="G9" s="70"/>
      <c r="H9" s="70"/>
      <c r="I9" s="70"/>
      <c r="J9" s="34">
        <v>76</v>
      </c>
      <c r="K9" s="35">
        <v>0</v>
      </c>
      <c r="L9" s="23"/>
      <c r="M9" s="23"/>
      <c r="N9" s="23"/>
      <c r="O9" s="23"/>
      <c r="P9" s="23"/>
      <c r="Q9" s="19">
        <f>SUM(J9:P9)/4</f>
        <v>19</v>
      </c>
    </row>
    <row r="10" spans="2:24" ht="15" customHeight="1" x14ac:dyDescent="0.25">
      <c r="B10" s="27">
        <f>B9+1</f>
        <v>2</v>
      </c>
      <c r="C10" s="32" t="s">
        <v>185</v>
      </c>
      <c r="D10" s="70" t="s">
        <v>211</v>
      </c>
      <c r="E10" s="70"/>
      <c r="F10" s="70"/>
      <c r="G10" s="70"/>
      <c r="H10" s="70"/>
      <c r="I10" s="70"/>
      <c r="J10" s="34">
        <v>89.666666666666671</v>
      </c>
      <c r="K10" s="35">
        <v>90</v>
      </c>
      <c r="L10" s="23"/>
      <c r="M10" s="23"/>
      <c r="N10" s="23"/>
      <c r="O10" s="23"/>
      <c r="P10" s="23"/>
      <c r="Q10" s="19">
        <f>SUM(J10:P10)/4</f>
        <v>44.916666666666671</v>
      </c>
    </row>
    <row r="11" spans="2:24" ht="15" customHeight="1" x14ac:dyDescent="0.25">
      <c r="B11" s="27">
        <f t="shared" ref="B11:B48" si="0">B10+1</f>
        <v>3</v>
      </c>
      <c r="C11" s="32" t="s">
        <v>186</v>
      </c>
      <c r="D11" s="70" t="s">
        <v>212</v>
      </c>
      <c r="E11" s="70"/>
      <c r="F11" s="70"/>
      <c r="G11" s="70"/>
      <c r="H11" s="70"/>
      <c r="I11" s="70"/>
      <c r="J11" s="34">
        <v>0</v>
      </c>
      <c r="K11" s="35">
        <v>0</v>
      </c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 t="s">
        <v>187</v>
      </c>
      <c r="D12" s="70" t="s">
        <v>213</v>
      </c>
      <c r="E12" s="70"/>
      <c r="F12" s="70"/>
      <c r="G12" s="70"/>
      <c r="H12" s="70"/>
      <c r="I12" s="70"/>
      <c r="J12" s="34">
        <v>79</v>
      </c>
      <c r="K12" s="35">
        <v>95</v>
      </c>
      <c r="L12" s="23"/>
      <c r="M12" s="23"/>
      <c r="N12" s="23"/>
      <c r="O12" s="23"/>
      <c r="P12" s="23"/>
      <c r="Q12" s="19">
        <f t="shared" si="1"/>
        <v>43.5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 t="s">
        <v>188</v>
      </c>
      <c r="D13" s="70" t="s">
        <v>214</v>
      </c>
      <c r="E13" s="70"/>
      <c r="F13" s="70"/>
      <c r="G13" s="70"/>
      <c r="H13" s="70"/>
      <c r="I13" s="70"/>
      <c r="J13" s="34">
        <v>84.666666666666671</v>
      </c>
      <c r="K13" s="35">
        <v>0</v>
      </c>
      <c r="L13" s="23"/>
      <c r="M13" s="23"/>
      <c r="N13" s="23"/>
      <c r="O13" s="23"/>
      <c r="P13" s="23"/>
      <c r="Q13" s="19">
        <f t="shared" si="1"/>
        <v>21.166666666666668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 t="s">
        <v>189</v>
      </c>
      <c r="D14" s="70" t="s">
        <v>215</v>
      </c>
      <c r="E14" s="70"/>
      <c r="F14" s="70"/>
      <c r="G14" s="70"/>
      <c r="H14" s="70"/>
      <c r="I14" s="70"/>
      <c r="J14" s="34">
        <v>0</v>
      </c>
      <c r="K14" s="35">
        <v>0</v>
      </c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 t="s">
        <v>190</v>
      </c>
      <c r="D15" s="70" t="s">
        <v>216</v>
      </c>
      <c r="E15" s="70"/>
      <c r="F15" s="70"/>
      <c r="G15" s="70"/>
      <c r="H15" s="70"/>
      <c r="I15" s="70"/>
      <c r="J15" s="34">
        <v>0</v>
      </c>
      <c r="K15" s="35">
        <v>0</v>
      </c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 t="s">
        <v>191</v>
      </c>
      <c r="D16" s="70" t="s">
        <v>217</v>
      </c>
      <c r="E16" s="70"/>
      <c r="F16" s="70"/>
      <c r="G16" s="70"/>
      <c r="H16" s="70"/>
      <c r="I16" s="70"/>
      <c r="J16" s="34">
        <v>0</v>
      </c>
      <c r="K16" s="35">
        <v>0</v>
      </c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 t="s">
        <v>192</v>
      </c>
      <c r="D17" s="70" t="s">
        <v>218</v>
      </c>
      <c r="E17" s="70"/>
      <c r="F17" s="70"/>
      <c r="G17" s="70"/>
      <c r="H17" s="70"/>
      <c r="I17" s="70"/>
      <c r="J17" s="34">
        <v>0</v>
      </c>
      <c r="K17" s="35">
        <v>0</v>
      </c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 t="s">
        <v>193</v>
      </c>
      <c r="D18" s="70" t="s">
        <v>232</v>
      </c>
      <c r="E18" s="70"/>
      <c r="F18" s="70"/>
      <c r="G18" s="70"/>
      <c r="H18" s="70"/>
      <c r="I18" s="70"/>
      <c r="J18" s="34">
        <v>0</v>
      </c>
      <c r="K18" s="35">
        <v>87.5</v>
      </c>
      <c r="L18" s="23"/>
      <c r="M18" s="23"/>
      <c r="N18" s="23"/>
      <c r="O18" s="23"/>
      <c r="P18" s="23"/>
      <c r="Q18" s="19">
        <f t="shared" si="1"/>
        <v>21.875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 t="s">
        <v>194</v>
      </c>
      <c r="D19" s="70" t="s">
        <v>219</v>
      </c>
      <c r="E19" s="70"/>
      <c r="F19" s="70"/>
      <c r="G19" s="70"/>
      <c r="H19" s="70"/>
      <c r="I19" s="70"/>
      <c r="J19" s="34">
        <v>0</v>
      </c>
      <c r="K19" s="35">
        <v>0</v>
      </c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 t="s">
        <v>195</v>
      </c>
      <c r="D20" s="70" t="s">
        <v>233</v>
      </c>
      <c r="E20" s="70"/>
      <c r="F20" s="70"/>
      <c r="G20" s="70"/>
      <c r="H20" s="70"/>
      <c r="I20" s="70"/>
      <c r="J20" s="34">
        <v>0</v>
      </c>
      <c r="K20" s="35">
        <v>0</v>
      </c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 t="s">
        <v>196</v>
      </c>
      <c r="D21" s="70" t="s">
        <v>234</v>
      </c>
      <c r="E21" s="70"/>
      <c r="F21" s="70"/>
      <c r="G21" s="70"/>
      <c r="H21" s="70"/>
      <c r="I21" s="70"/>
      <c r="J21" s="34">
        <v>78.666666666666671</v>
      </c>
      <c r="K21" s="35">
        <v>0</v>
      </c>
      <c r="L21" s="23"/>
      <c r="M21" s="23"/>
      <c r="N21" s="23"/>
      <c r="O21" s="23"/>
      <c r="P21" s="23"/>
      <c r="Q21" s="19">
        <f t="shared" si="1"/>
        <v>19.666666666666668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 t="s">
        <v>197</v>
      </c>
      <c r="D22" s="70" t="s">
        <v>220</v>
      </c>
      <c r="E22" s="70"/>
      <c r="F22" s="70"/>
      <c r="G22" s="70"/>
      <c r="H22" s="70"/>
      <c r="I22" s="70"/>
      <c r="J22" s="34">
        <v>0</v>
      </c>
      <c r="K22" s="35">
        <v>0</v>
      </c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 t="s">
        <v>198</v>
      </c>
      <c r="D23" s="70" t="s">
        <v>221</v>
      </c>
      <c r="E23" s="70"/>
      <c r="F23" s="70"/>
      <c r="G23" s="70"/>
      <c r="H23" s="70"/>
      <c r="I23" s="70"/>
      <c r="J23" s="34">
        <v>0</v>
      </c>
      <c r="K23" s="35">
        <v>0</v>
      </c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 t="s">
        <v>199</v>
      </c>
      <c r="D24" s="70" t="s">
        <v>222</v>
      </c>
      <c r="E24" s="70"/>
      <c r="F24" s="70"/>
      <c r="G24" s="70"/>
      <c r="H24" s="70"/>
      <c r="I24" s="70"/>
      <c r="J24" s="34">
        <v>0</v>
      </c>
      <c r="K24" s="35">
        <v>90</v>
      </c>
      <c r="L24" s="23"/>
      <c r="M24" s="23"/>
      <c r="N24" s="23"/>
      <c r="O24" s="23"/>
      <c r="P24" s="23"/>
      <c r="Q24" s="19">
        <f t="shared" si="1"/>
        <v>22.5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 t="s">
        <v>200</v>
      </c>
      <c r="D25" s="70" t="s">
        <v>235</v>
      </c>
      <c r="E25" s="70"/>
      <c r="F25" s="70"/>
      <c r="G25" s="70"/>
      <c r="H25" s="70"/>
      <c r="I25" s="70"/>
      <c r="J25" s="34">
        <v>95.333333333333343</v>
      </c>
      <c r="K25" s="35">
        <v>95</v>
      </c>
      <c r="L25" s="23"/>
      <c r="M25" s="23"/>
      <c r="N25" s="23"/>
      <c r="O25" s="23"/>
      <c r="P25" s="23"/>
      <c r="Q25" s="19">
        <f t="shared" si="1"/>
        <v>47.583333333333336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 t="s">
        <v>201</v>
      </c>
      <c r="D26" s="70" t="s">
        <v>223</v>
      </c>
      <c r="E26" s="70"/>
      <c r="F26" s="70"/>
      <c r="G26" s="70"/>
      <c r="H26" s="70"/>
      <c r="I26" s="70"/>
      <c r="J26" s="34">
        <v>86.666666666666671</v>
      </c>
      <c r="K26" s="35">
        <v>90</v>
      </c>
      <c r="L26" s="23"/>
      <c r="M26" s="23"/>
      <c r="N26" s="23"/>
      <c r="O26" s="23"/>
      <c r="P26" s="23"/>
      <c r="Q26" s="19">
        <f t="shared" si="1"/>
        <v>44.166666666666671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 t="s">
        <v>202</v>
      </c>
      <c r="D27" s="70" t="s">
        <v>224</v>
      </c>
      <c r="E27" s="70"/>
      <c r="F27" s="70"/>
      <c r="G27" s="70"/>
      <c r="H27" s="70"/>
      <c r="I27" s="70"/>
      <c r="J27" s="34">
        <v>88.666666666666671</v>
      </c>
      <c r="K27" s="35">
        <v>95</v>
      </c>
      <c r="L27" s="23"/>
      <c r="M27" s="23"/>
      <c r="N27" s="23"/>
      <c r="O27" s="23"/>
      <c r="P27" s="23"/>
      <c r="Q27" s="19">
        <f t="shared" si="1"/>
        <v>45.916666666666671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 t="s">
        <v>203</v>
      </c>
      <c r="D28" s="70" t="s">
        <v>225</v>
      </c>
      <c r="E28" s="70"/>
      <c r="F28" s="70"/>
      <c r="G28" s="70"/>
      <c r="H28" s="70"/>
      <c r="I28" s="70"/>
      <c r="J28" s="34">
        <v>0</v>
      </c>
      <c r="K28" s="35">
        <v>92.5</v>
      </c>
      <c r="L28" s="23"/>
      <c r="M28" s="23"/>
      <c r="N28" s="23"/>
      <c r="O28" s="23"/>
      <c r="P28" s="23"/>
      <c r="Q28" s="19">
        <f t="shared" si="1"/>
        <v>23.125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 t="s">
        <v>204</v>
      </c>
      <c r="D29" s="70" t="s">
        <v>226</v>
      </c>
      <c r="E29" s="70"/>
      <c r="F29" s="70"/>
      <c r="G29" s="70"/>
      <c r="H29" s="70"/>
      <c r="I29" s="70"/>
      <c r="J29" s="34">
        <v>0</v>
      </c>
      <c r="K29" s="35">
        <v>0</v>
      </c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 t="s">
        <v>205</v>
      </c>
      <c r="D30" s="70" t="s">
        <v>227</v>
      </c>
      <c r="E30" s="70"/>
      <c r="F30" s="70"/>
      <c r="G30" s="70"/>
      <c r="H30" s="70"/>
      <c r="I30" s="70"/>
      <c r="J30" s="34">
        <v>87.333333333333329</v>
      </c>
      <c r="K30" s="35">
        <v>92.5</v>
      </c>
      <c r="L30" s="23"/>
      <c r="M30" s="23"/>
      <c r="N30" s="23"/>
      <c r="O30" s="23"/>
      <c r="P30" s="23"/>
      <c r="Q30" s="19">
        <f t="shared" si="1"/>
        <v>44.958333333333329</v>
      </c>
      <c r="T30" s="22"/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 t="s">
        <v>206</v>
      </c>
      <c r="D31" s="70" t="s">
        <v>228</v>
      </c>
      <c r="E31" s="70"/>
      <c r="F31" s="70"/>
      <c r="G31" s="70"/>
      <c r="H31" s="70"/>
      <c r="I31" s="70"/>
      <c r="J31" s="34">
        <v>0</v>
      </c>
      <c r="K31" s="35">
        <v>90</v>
      </c>
      <c r="L31" s="23"/>
      <c r="M31" s="23"/>
      <c r="N31" s="23"/>
      <c r="O31" s="23"/>
      <c r="P31" s="23"/>
      <c r="Q31" s="19">
        <f t="shared" si="1"/>
        <v>22.5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 t="s">
        <v>207</v>
      </c>
      <c r="D32" s="70" t="s">
        <v>229</v>
      </c>
      <c r="E32" s="70"/>
      <c r="F32" s="70"/>
      <c r="G32" s="70"/>
      <c r="H32" s="70"/>
      <c r="I32" s="70"/>
      <c r="J32" s="34">
        <v>0</v>
      </c>
      <c r="K32" s="35">
        <v>0</v>
      </c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 t="s">
        <v>208</v>
      </c>
      <c r="D33" s="70" t="s">
        <v>230</v>
      </c>
      <c r="E33" s="70"/>
      <c r="F33" s="70"/>
      <c r="G33" s="70"/>
      <c r="H33" s="70"/>
      <c r="I33" s="70"/>
      <c r="J33" s="34">
        <v>77.666666666666671</v>
      </c>
      <c r="K33" s="35">
        <v>85</v>
      </c>
      <c r="L33" s="23"/>
      <c r="M33" s="23"/>
      <c r="N33" s="23"/>
      <c r="O33" s="23"/>
      <c r="P33" s="23"/>
      <c r="Q33" s="19">
        <f t="shared" si="1"/>
        <v>40.666666666666671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 t="s">
        <v>209</v>
      </c>
      <c r="D34" s="70" t="s">
        <v>231</v>
      </c>
      <c r="E34" s="70"/>
      <c r="F34" s="70"/>
      <c r="G34" s="70"/>
      <c r="H34" s="70"/>
      <c r="I34" s="70"/>
      <c r="J34" s="34">
        <v>0</v>
      </c>
      <c r="K34" s="35">
        <v>0</v>
      </c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3"/>
      <c r="D35" s="71"/>
      <c r="E35" s="72"/>
      <c r="F35" s="72"/>
      <c r="G35" s="72"/>
      <c r="H35" s="72"/>
      <c r="I35" s="73"/>
      <c r="J35" s="29"/>
      <c r="K35" s="35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31"/>
      <c r="D36" s="74"/>
      <c r="E36" s="75"/>
      <c r="F36" s="75"/>
      <c r="G36" s="75"/>
      <c r="H36" s="75"/>
      <c r="I36" s="76"/>
      <c r="J36" s="23"/>
      <c r="K36" s="35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8"/>
      <c r="E37" s="59"/>
      <c r="F37" s="59"/>
      <c r="G37" s="59"/>
      <c r="H37" s="59"/>
      <c r="I37" s="60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8"/>
      <c r="E38" s="59"/>
      <c r="F38" s="59"/>
      <c r="G38" s="59"/>
      <c r="H38" s="59"/>
      <c r="I38" s="60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8"/>
      <c r="E39" s="59"/>
      <c r="F39" s="59"/>
      <c r="G39" s="59"/>
      <c r="H39" s="59"/>
      <c r="I39" s="60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61"/>
      <c r="E40" s="61"/>
      <c r="F40" s="61"/>
      <c r="G40" s="61"/>
      <c r="H40" s="61"/>
      <c r="I40" s="61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1"/>
      <c r="E41" s="41"/>
      <c r="F41" s="41"/>
      <c r="G41" s="41"/>
      <c r="H41" s="41"/>
      <c r="I41" s="41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1"/>
      <c r="E42" s="41"/>
      <c r="F42" s="41"/>
      <c r="G42" s="41"/>
      <c r="H42" s="41"/>
      <c r="I42" s="41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1"/>
      <c r="E43" s="41"/>
      <c r="F43" s="41"/>
      <c r="G43" s="41"/>
      <c r="H43" s="41"/>
      <c r="I43" s="41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1"/>
      <c r="E44" s="41"/>
      <c r="F44" s="41"/>
      <c r="G44" s="41"/>
      <c r="H44" s="41"/>
      <c r="I44" s="41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2"/>
      <c r="E45" s="42"/>
      <c r="F45" s="42"/>
      <c r="G45" s="42"/>
      <c r="H45" s="42"/>
      <c r="I45" s="42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2"/>
      <c r="E46" s="42"/>
      <c r="F46" s="42"/>
      <c r="G46" s="42"/>
      <c r="H46" s="42"/>
      <c r="I46" s="42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2"/>
      <c r="E47" s="42"/>
      <c r="F47" s="42"/>
      <c r="G47" s="42"/>
      <c r="H47" s="42"/>
      <c r="I47" s="42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2"/>
      <c r="E48" s="42"/>
      <c r="F48" s="42"/>
      <c r="G48" s="42"/>
      <c r="H48" s="42"/>
      <c r="I48" s="42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7"/>
      <c r="D49" s="37"/>
      <c r="E49" s="1"/>
    </row>
    <row r="50" spans="3:17" x14ac:dyDescent="0.25">
      <c r="C50" s="37"/>
      <c r="D50" s="37"/>
      <c r="E50" s="1"/>
      <c r="H50" s="48" t="s">
        <v>19</v>
      </c>
      <c r="I50" s="48"/>
      <c r="J50" s="5">
        <f t="shared" ref="J50:Q50" si="2">COUNTIF(J10:J48,"&gt;=70")</f>
        <v>9</v>
      </c>
      <c r="K50" s="5">
        <f t="shared" si="2"/>
        <v>11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37"/>
      <c r="D51" s="37"/>
      <c r="E51" s="10"/>
      <c r="H51" s="48" t="s">
        <v>20</v>
      </c>
      <c r="I51" s="48"/>
      <c r="J51" s="5">
        <f t="shared" ref="J51:P51" si="3">COUNTIF(J10:J49,"&lt;70")</f>
        <v>16</v>
      </c>
      <c r="K51" s="5">
        <f t="shared" si="3"/>
        <v>14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COUNTIF(Q9:Q34,"&lt;70")</f>
        <v>26</v>
      </c>
    </row>
    <row r="52" spans="3:17" x14ac:dyDescent="0.25">
      <c r="C52" s="37"/>
      <c r="D52" s="37"/>
      <c r="E52" s="37"/>
      <c r="H52" s="48" t="s">
        <v>21</v>
      </c>
      <c r="I52" s="48"/>
      <c r="J52" s="5">
        <f t="shared" ref="J52:P52" si="4">COUNT(J10:J48)</f>
        <v>25</v>
      </c>
      <c r="K52" s="5">
        <f t="shared" si="4"/>
        <v>25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COUNT(Q9:Q34)</f>
        <v>26</v>
      </c>
    </row>
    <row r="53" spans="3:17" x14ac:dyDescent="0.25">
      <c r="C53" s="37"/>
      <c r="D53" s="37"/>
      <c r="E53" s="1"/>
      <c r="H53" s="49" t="s">
        <v>16</v>
      </c>
      <c r="I53" s="49"/>
      <c r="J53" s="11">
        <f>J50/J52</f>
        <v>0.36</v>
      </c>
      <c r="K53" s="13">
        <f t="shared" ref="K53:Q53" si="5">K50/K52</f>
        <v>0.44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37"/>
      <c r="D54" s="37"/>
      <c r="E54" s="1"/>
      <c r="H54" s="49" t="s">
        <v>17</v>
      </c>
      <c r="I54" s="49"/>
      <c r="J54" s="11">
        <f>J51/J52</f>
        <v>0.64</v>
      </c>
      <c r="K54" s="11">
        <f t="shared" ref="K54:Q54" si="6">K51/K52</f>
        <v>0.56000000000000005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37"/>
      <c r="D55" s="37"/>
      <c r="E55" s="10"/>
    </row>
    <row r="56" spans="3:17" x14ac:dyDescent="0.25">
      <c r="C56" s="1"/>
      <c r="D56" s="1"/>
      <c r="E56" s="10"/>
    </row>
    <row r="58" spans="3:17" x14ac:dyDescent="0.25">
      <c r="J58" s="43"/>
      <c r="K58" s="43"/>
      <c r="L58" s="43"/>
      <c r="M58" s="43"/>
      <c r="N58" s="43"/>
      <c r="O58" s="43"/>
      <c r="P58" s="43"/>
    </row>
    <row r="59" spans="3:17" x14ac:dyDescent="0.2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EE78-7F3C-48C4-A904-BB62BE92C1B6}">
  <dimension ref="B2:X59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140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"/>
      <c r="R2" s="3"/>
    </row>
    <row r="3" spans="2:24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24" x14ac:dyDescent="0.25">
      <c r="C4" t="s">
        <v>0</v>
      </c>
      <c r="D4" s="52" t="s">
        <v>236</v>
      </c>
      <c r="E4" s="52"/>
      <c r="F4" s="52"/>
      <c r="G4" s="52"/>
      <c r="I4" t="s">
        <v>1</v>
      </c>
      <c r="J4" s="43" t="s">
        <v>239</v>
      </c>
      <c r="K4" s="43"/>
      <c r="M4" t="s">
        <v>2</v>
      </c>
      <c r="N4" s="53">
        <v>45231</v>
      </c>
      <c r="O4" s="53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4" t="s">
        <v>28</v>
      </c>
      <c r="E6" s="54"/>
      <c r="F6" s="54"/>
      <c r="G6" s="54"/>
      <c r="I6" s="37" t="s">
        <v>22</v>
      </c>
      <c r="J6" s="37"/>
      <c r="K6" s="54" t="s">
        <v>26</v>
      </c>
      <c r="L6" s="54"/>
      <c r="M6" s="54"/>
      <c r="N6" s="54"/>
      <c r="O6" s="54"/>
      <c r="P6" s="54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69" t="s">
        <v>5</v>
      </c>
      <c r="E8" s="69"/>
      <c r="F8" s="69"/>
      <c r="G8" s="69"/>
      <c r="H8" s="69"/>
      <c r="I8" s="6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237</v>
      </c>
      <c r="D9" s="77" t="s">
        <v>238</v>
      </c>
      <c r="E9" s="78"/>
      <c r="F9" s="78"/>
      <c r="G9" s="78"/>
      <c r="H9" s="78"/>
      <c r="I9" s="79"/>
      <c r="J9" s="29">
        <v>75</v>
      </c>
      <c r="K9" s="23"/>
      <c r="L9" s="23"/>
      <c r="M9" s="23"/>
      <c r="N9" s="23"/>
      <c r="O9" s="23"/>
      <c r="P9" s="23"/>
      <c r="Q9" s="19">
        <f>SUM(J9:P9)/4</f>
        <v>18.75</v>
      </c>
    </row>
    <row r="10" spans="2:24" ht="15" customHeight="1" x14ac:dyDescent="0.25">
      <c r="B10" s="27">
        <f>B9+1</f>
        <v>2</v>
      </c>
      <c r="C10" s="32"/>
      <c r="D10" s="70"/>
      <c r="E10" s="70"/>
      <c r="F10" s="70"/>
      <c r="G10" s="70"/>
      <c r="H10" s="70"/>
      <c r="I10" s="70"/>
      <c r="J10" s="29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27">
        <f t="shared" ref="B11:B48" si="0">B10+1</f>
        <v>3</v>
      </c>
      <c r="C11" s="32"/>
      <c r="D11" s="70"/>
      <c r="E11" s="70"/>
      <c r="F11" s="70"/>
      <c r="G11" s="70"/>
      <c r="H11" s="70"/>
      <c r="I11" s="70"/>
      <c r="J11" s="29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/>
      <c r="D12" s="70"/>
      <c r="E12" s="70"/>
      <c r="F12" s="70"/>
      <c r="G12" s="70"/>
      <c r="H12" s="70"/>
      <c r="I12" s="70"/>
      <c r="J12" s="29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/>
      <c r="D13" s="70"/>
      <c r="E13" s="70"/>
      <c r="F13" s="70"/>
      <c r="G13" s="70"/>
      <c r="H13" s="70"/>
      <c r="I13" s="70"/>
      <c r="J13" s="29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/>
      <c r="D14" s="70"/>
      <c r="E14" s="70"/>
      <c r="F14" s="70"/>
      <c r="G14" s="70"/>
      <c r="H14" s="70"/>
      <c r="I14" s="70"/>
      <c r="J14" s="29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/>
      <c r="D15" s="70"/>
      <c r="E15" s="70"/>
      <c r="F15" s="70"/>
      <c r="G15" s="70"/>
      <c r="H15" s="70"/>
      <c r="I15" s="70"/>
      <c r="J15" s="29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/>
      <c r="D16" s="70"/>
      <c r="E16" s="70"/>
      <c r="F16" s="70"/>
      <c r="G16" s="70"/>
      <c r="H16" s="70"/>
      <c r="I16" s="70"/>
      <c r="J16" s="29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/>
      <c r="D17" s="70"/>
      <c r="E17" s="70"/>
      <c r="F17" s="70"/>
      <c r="G17" s="70"/>
      <c r="H17" s="70"/>
      <c r="I17" s="70"/>
      <c r="J17" s="29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/>
      <c r="D18" s="70"/>
      <c r="E18" s="70"/>
      <c r="F18" s="70"/>
      <c r="G18" s="70"/>
      <c r="H18" s="70"/>
      <c r="I18" s="70"/>
      <c r="J18" s="29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/>
      <c r="D19" s="70"/>
      <c r="E19" s="70"/>
      <c r="F19" s="70"/>
      <c r="G19" s="70"/>
      <c r="H19" s="70"/>
      <c r="I19" s="70"/>
      <c r="J19" s="29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/>
      <c r="D20" s="70"/>
      <c r="E20" s="70"/>
      <c r="F20" s="70"/>
      <c r="G20" s="70"/>
      <c r="H20" s="70"/>
      <c r="I20" s="70"/>
      <c r="J20" s="29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/>
      <c r="D21" s="70"/>
      <c r="E21" s="70"/>
      <c r="F21" s="70"/>
      <c r="G21" s="70"/>
      <c r="H21" s="70"/>
      <c r="I21" s="70"/>
      <c r="J21" s="29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/>
      <c r="D22" s="70"/>
      <c r="E22" s="70"/>
      <c r="F22" s="70"/>
      <c r="G22" s="70"/>
      <c r="H22" s="70"/>
      <c r="I22" s="70"/>
      <c r="J22" s="29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/>
      <c r="D23" s="70"/>
      <c r="E23" s="70"/>
      <c r="F23" s="70"/>
      <c r="G23" s="70"/>
      <c r="H23" s="70"/>
      <c r="I23" s="70"/>
      <c r="J23" s="29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/>
      <c r="D24" s="70"/>
      <c r="E24" s="70"/>
      <c r="F24" s="70"/>
      <c r="G24" s="70"/>
      <c r="H24" s="70"/>
      <c r="I24" s="70"/>
      <c r="J24" s="29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/>
      <c r="D25" s="70"/>
      <c r="E25" s="70"/>
      <c r="F25" s="70"/>
      <c r="G25" s="70"/>
      <c r="H25" s="70"/>
      <c r="I25" s="70"/>
      <c r="J25" s="29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/>
      <c r="D26" s="70"/>
      <c r="E26" s="70"/>
      <c r="F26" s="70"/>
      <c r="G26" s="70"/>
      <c r="H26" s="70"/>
      <c r="I26" s="70"/>
      <c r="J26" s="29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/>
      <c r="D27" s="70"/>
      <c r="E27" s="70"/>
      <c r="F27" s="70"/>
      <c r="G27" s="70"/>
      <c r="H27" s="70"/>
      <c r="I27" s="70"/>
      <c r="J27" s="29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/>
      <c r="D28" s="70"/>
      <c r="E28" s="70"/>
      <c r="F28" s="70"/>
      <c r="G28" s="70"/>
      <c r="H28" s="70"/>
      <c r="I28" s="70"/>
      <c r="J28" s="29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/>
      <c r="D29" s="70"/>
      <c r="E29" s="70"/>
      <c r="F29" s="70"/>
      <c r="G29" s="70"/>
      <c r="H29" s="70"/>
      <c r="I29" s="70"/>
      <c r="J29" s="29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/>
      <c r="D30" s="70"/>
      <c r="E30" s="70"/>
      <c r="F30" s="70"/>
      <c r="G30" s="70"/>
      <c r="H30" s="70"/>
      <c r="I30" s="70"/>
      <c r="J30" s="29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/>
      <c r="D31" s="70"/>
      <c r="E31" s="70"/>
      <c r="F31" s="70"/>
      <c r="G31" s="70"/>
      <c r="H31" s="70"/>
      <c r="I31" s="70"/>
      <c r="J31" s="29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/>
      <c r="D32" s="70"/>
      <c r="E32" s="70"/>
      <c r="F32" s="70"/>
      <c r="G32" s="70"/>
      <c r="H32" s="70"/>
      <c r="I32" s="70"/>
      <c r="J32" s="29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/>
      <c r="D33" s="70"/>
      <c r="E33" s="70"/>
      <c r="F33" s="70"/>
      <c r="G33" s="70"/>
      <c r="H33" s="70"/>
      <c r="I33" s="70"/>
      <c r="J33" s="29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/>
      <c r="D34" s="70"/>
      <c r="E34" s="70"/>
      <c r="F34" s="70"/>
      <c r="G34" s="70"/>
      <c r="H34" s="70"/>
      <c r="I34" s="70"/>
      <c r="J34" s="29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3"/>
      <c r="D35" s="71"/>
      <c r="E35" s="72"/>
      <c r="F35" s="72"/>
      <c r="G35" s="72"/>
      <c r="H35" s="72"/>
      <c r="I35" s="73"/>
      <c r="J35" s="29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31"/>
      <c r="D36" s="74"/>
      <c r="E36" s="75"/>
      <c r="F36" s="75"/>
      <c r="G36" s="75"/>
      <c r="H36" s="75"/>
      <c r="I36" s="76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8"/>
      <c r="E37" s="59"/>
      <c r="F37" s="59"/>
      <c r="G37" s="59"/>
      <c r="H37" s="59"/>
      <c r="I37" s="60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8"/>
      <c r="E38" s="59"/>
      <c r="F38" s="59"/>
      <c r="G38" s="59"/>
      <c r="H38" s="59"/>
      <c r="I38" s="60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8"/>
      <c r="E39" s="59"/>
      <c r="F39" s="59"/>
      <c r="G39" s="59"/>
      <c r="H39" s="59"/>
      <c r="I39" s="60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61"/>
      <c r="E40" s="61"/>
      <c r="F40" s="61"/>
      <c r="G40" s="61"/>
      <c r="H40" s="61"/>
      <c r="I40" s="61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1"/>
      <c r="E41" s="41"/>
      <c r="F41" s="41"/>
      <c r="G41" s="41"/>
      <c r="H41" s="41"/>
      <c r="I41" s="41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1"/>
      <c r="E42" s="41"/>
      <c r="F42" s="41"/>
      <c r="G42" s="41"/>
      <c r="H42" s="41"/>
      <c r="I42" s="41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1"/>
      <c r="E43" s="41"/>
      <c r="F43" s="41"/>
      <c r="G43" s="41"/>
      <c r="H43" s="41"/>
      <c r="I43" s="41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1"/>
      <c r="E44" s="41"/>
      <c r="F44" s="41"/>
      <c r="G44" s="41"/>
      <c r="H44" s="41"/>
      <c r="I44" s="41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2"/>
      <c r="E45" s="42"/>
      <c r="F45" s="42"/>
      <c r="G45" s="42"/>
      <c r="H45" s="42"/>
      <c r="I45" s="42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2"/>
      <c r="E46" s="42"/>
      <c r="F46" s="42"/>
      <c r="G46" s="42"/>
      <c r="H46" s="42"/>
      <c r="I46" s="42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2"/>
      <c r="E47" s="42"/>
      <c r="F47" s="42"/>
      <c r="G47" s="42"/>
      <c r="H47" s="42"/>
      <c r="I47" s="42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2"/>
      <c r="E48" s="42"/>
      <c r="F48" s="42"/>
      <c r="G48" s="42"/>
      <c r="H48" s="42"/>
      <c r="I48" s="42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7"/>
      <c r="D49" s="37"/>
      <c r="E49" s="1"/>
    </row>
    <row r="50" spans="3:17" x14ac:dyDescent="0.25">
      <c r="C50" s="37"/>
      <c r="D50" s="37"/>
      <c r="E50" s="1"/>
      <c r="H50" s="48" t="s">
        <v>19</v>
      </c>
      <c r="I50" s="48"/>
      <c r="J50" s="5">
        <f t="shared" ref="J50:Q50" si="2">COUNTIF(J10:J48,"&gt;=70")</f>
        <v>0</v>
      </c>
      <c r="K50" s="5">
        <f t="shared" si="2"/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37"/>
      <c r="D51" s="37"/>
      <c r="E51" s="10"/>
      <c r="H51" s="48" t="s">
        <v>20</v>
      </c>
      <c r="I51" s="48"/>
      <c r="J51" s="5">
        <f t="shared" ref="J51:P51" si="3">COUNTIF(J10:J49,"&lt;70")</f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COUNTIF(Q9:Q9,"&lt;70")</f>
        <v>1</v>
      </c>
    </row>
    <row r="52" spans="3:17" x14ac:dyDescent="0.25">
      <c r="C52" s="37"/>
      <c r="D52" s="37"/>
      <c r="E52" s="37"/>
      <c r="H52" s="48" t="s">
        <v>21</v>
      </c>
      <c r="I52" s="48"/>
      <c r="J52" s="5">
        <f t="shared" ref="J52:P52" si="4">COUNT(J10:J48)</f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COUNT(Q9:Q9)</f>
        <v>1</v>
      </c>
    </row>
    <row r="53" spans="3:17" x14ac:dyDescent="0.25">
      <c r="C53" s="37"/>
      <c r="D53" s="37"/>
      <c r="E53" s="1"/>
      <c r="H53" s="49" t="s">
        <v>16</v>
      </c>
      <c r="I53" s="49"/>
      <c r="J53" s="11" t="e">
        <f>J50/J52</f>
        <v>#DIV/0!</v>
      </c>
      <c r="K53" s="13" t="e">
        <f t="shared" ref="K53:Q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37"/>
      <c r="D54" s="37"/>
      <c r="E54" s="1"/>
      <c r="H54" s="49" t="s">
        <v>17</v>
      </c>
      <c r="I54" s="49"/>
      <c r="J54" s="11" t="e">
        <f>J51/J52</f>
        <v>#DIV/0!</v>
      </c>
      <c r="K54" s="11" t="e">
        <f t="shared" ref="K54:Q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37"/>
      <c r="D55" s="37"/>
      <c r="E55" s="10"/>
    </row>
    <row r="56" spans="3:17" x14ac:dyDescent="0.25">
      <c r="C56" s="1"/>
      <c r="D56" s="1"/>
      <c r="E56" s="10"/>
    </row>
    <row r="58" spans="3:17" x14ac:dyDescent="0.25">
      <c r="J58" s="43"/>
      <c r="K58" s="43"/>
      <c r="L58" s="43"/>
      <c r="M58" s="43"/>
      <c r="N58" s="43"/>
      <c r="O58" s="43"/>
      <c r="P58" s="43"/>
    </row>
    <row r="59" spans="3:17" x14ac:dyDescent="0.25">
      <c r="J59" s="36" t="s">
        <v>18</v>
      </c>
      <c r="K59" s="36"/>
      <c r="L59" s="36"/>
      <c r="M59" s="36"/>
      <c r="N59" s="36"/>
      <c r="O59" s="36"/>
      <c r="P59" s="3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3"/>
      <c r="M2" s="3"/>
    </row>
    <row r="3" spans="2:15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5" x14ac:dyDescent="0.25">
      <c r="C4" t="s">
        <v>0</v>
      </c>
      <c r="D4" s="52"/>
      <c r="E4" s="52"/>
      <c r="F4" s="52"/>
      <c r="G4" s="52"/>
      <c r="I4" t="s">
        <v>1</v>
      </c>
      <c r="J4" s="43"/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54"/>
      <c r="E6" s="54"/>
      <c r="F6" s="54"/>
      <c r="G6" s="54"/>
      <c r="I6" s="37" t="s">
        <v>22</v>
      </c>
      <c r="J6" s="37"/>
      <c r="K6" s="2" t="str">
        <f>+'501A'!K6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48" t="s">
        <v>5</v>
      </c>
      <c r="E8" s="48"/>
      <c r="F8" s="48"/>
      <c r="G8" s="48"/>
      <c r="H8" s="48"/>
      <c r="I8" s="48"/>
      <c r="J8" s="5" t="s">
        <v>23</v>
      </c>
      <c r="K8" s="5" t="s">
        <v>24</v>
      </c>
    </row>
    <row r="9" spans="2:15" x14ac:dyDescent="0.25">
      <c r="B9" s="7">
        <v>1</v>
      </c>
      <c r="C9" s="21"/>
      <c r="D9" s="83"/>
      <c r="E9" s="83"/>
      <c r="F9" s="83"/>
      <c r="G9" s="83"/>
      <c r="H9" s="83"/>
      <c r="I9" s="83"/>
      <c r="J9" s="14">
        <f>+'501A'!Q10</f>
        <v>17.5</v>
      </c>
      <c r="K9" s="14">
        <f>+J9</f>
        <v>17.5</v>
      </c>
    </row>
    <row r="10" spans="2:15" x14ac:dyDescent="0.25">
      <c r="B10" s="7">
        <f>B9+1</f>
        <v>2</v>
      </c>
      <c r="C10" s="21"/>
      <c r="D10" s="83"/>
      <c r="E10" s="83"/>
      <c r="F10" s="83"/>
      <c r="G10" s="83"/>
      <c r="H10" s="83"/>
      <c r="I10" s="83"/>
      <c r="J10" s="14">
        <f>+'501A'!Q11</f>
        <v>35</v>
      </c>
      <c r="K10" s="14">
        <f t="shared" ref="K10:K34" si="0">+J10</f>
        <v>35</v>
      </c>
    </row>
    <row r="11" spans="2:15" x14ac:dyDescent="0.25">
      <c r="B11" s="7">
        <f t="shared" ref="B11:B48" si="1">B10+1</f>
        <v>3</v>
      </c>
      <c r="C11" s="21"/>
      <c r="D11" s="83"/>
      <c r="E11" s="83"/>
      <c r="F11" s="83"/>
      <c r="G11" s="83"/>
      <c r="H11" s="83"/>
      <c r="I11" s="83"/>
      <c r="J11" s="14">
        <f>+'501A'!Q12</f>
        <v>0</v>
      </c>
      <c r="K11" s="14">
        <f t="shared" si="0"/>
        <v>0</v>
      </c>
    </row>
    <row r="12" spans="2:15" x14ac:dyDescent="0.25">
      <c r="B12" s="7">
        <f t="shared" si="1"/>
        <v>4</v>
      </c>
      <c r="C12" s="21"/>
      <c r="D12" s="83"/>
      <c r="E12" s="83"/>
      <c r="F12" s="83"/>
      <c r="G12" s="83"/>
      <c r="H12" s="83"/>
      <c r="I12" s="83"/>
      <c r="J12" s="14">
        <f>+'501A'!Q13</f>
        <v>0</v>
      </c>
      <c r="K12" s="14">
        <f t="shared" si="0"/>
        <v>0</v>
      </c>
    </row>
    <row r="13" spans="2:15" x14ac:dyDescent="0.25">
      <c r="B13" s="7">
        <f t="shared" si="1"/>
        <v>5</v>
      </c>
      <c r="C13" s="21"/>
      <c r="D13" s="83"/>
      <c r="E13" s="83"/>
      <c r="F13" s="83"/>
      <c r="G13" s="83"/>
      <c r="H13" s="83"/>
      <c r="I13" s="83"/>
      <c r="J13" s="14">
        <f>+'501A'!Q14</f>
        <v>41.25</v>
      </c>
      <c r="K13" s="14">
        <f t="shared" si="0"/>
        <v>41.25</v>
      </c>
    </row>
    <row r="14" spans="2:15" x14ac:dyDescent="0.25">
      <c r="B14" s="7">
        <f t="shared" si="1"/>
        <v>6</v>
      </c>
      <c r="C14" s="21"/>
      <c r="D14" s="80"/>
      <c r="E14" s="81"/>
      <c r="F14" s="81"/>
      <c r="G14" s="81"/>
      <c r="H14" s="81"/>
      <c r="I14" s="82"/>
      <c r="J14" s="14">
        <f>+'501A'!Q15</f>
        <v>20</v>
      </c>
      <c r="K14" s="14">
        <f t="shared" si="0"/>
        <v>20</v>
      </c>
    </row>
    <row r="15" spans="2:15" x14ac:dyDescent="0.25">
      <c r="B15" s="7">
        <f t="shared" si="1"/>
        <v>7</v>
      </c>
      <c r="C15" s="21"/>
      <c r="D15" s="80"/>
      <c r="E15" s="81"/>
      <c r="F15" s="81"/>
      <c r="G15" s="81"/>
      <c r="H15" s="81"/>
      <c r="I15" s="82"/>
      <c r="J15" s="14">
        <f>+'501A'!Q16</f>
        <v>0</v>
      </c>
      <c r="K15" s="14">
        <f t="shared" si="0"/>
        <v>0</v>
      </c>
    </row>
    <row r="16" spans="2:15" x14ac:dyDescent="0.25">
      <c r="B16" s="7">
        <f t="shared" si="1"/>
        <v>8</v>
      </c>
      <c r="C16" s="21"/>
      <c r="D16" s="83"/>
      <c r="E16" s="83"/>
      <c r="F16" s="83"/>
      <c r="G16" s="83"/>
      <c r="H16" s="83"/>
      <c r="I16" s="83"/>
      <c r="J16" s="14">
        <f>+'501A'!Q18</f>
        <v>17.5</v>
      </c>
      <c r="K16" s="14">
        <f t="shared" si="0"/>
        <v>17.5</v>
      </c>
    </row>
    <row r="17" spans="2:11" x14ac:dyDescent="0.25">
      <c r="B17" s="7">
        <f t="shared" si="1"/>
        <v>9</v>
      </c>
      <c r="C17" s="21"/>
      <c r="D17" s="83"/>
      <c r="E17" s="83"/>
      <c r="F17" s="83"/>
      <c r="G17" s="83"/>
      <c r="H17" s="83"/>
      <c r="I17" s="83"/>
      <c r="J17" s="14">
        <f>+'501A'!Q19</f>
        <v>0</v>
      </c>
      <c r="K17" s="14">
        <f t="shared" si="0"/>
        <v>0</v>
      </c>
    </row>
    <row r="18" spans="2:11" x14ac:dyDescent="0.25">
      <c r="B18" s="7">
        <f t="shared" si="1"/>
        <v>10</v>
      </c>
      <c r="C18" s="21"/>
      <c r="D18" s="83"/>
      <c r="E18" s="83"/>
      <c r="F18" s="83"/>
      <c r="G18" s="83"/>
      <c r="H18" s="83"/>
      <c r="I18" s="83"/>
      <c r="J18" s="14">
        <f>+'501A'!Q20</f>
        <v>35</v>
      </c>
      <c r="K18" s="14">
        <f t="shared" si="0"/>
        <v>35</v>
      </c>
    </row>
    <row r="19" spans="2:11" x14ac:dyDescent="0.25">
      <c r="B19" s="7">
        <f t="shared" si="1"/>
        <v>11</v>
      </c>
      <c r="C19" s="21"/>
      <c r="D19" s="83"/>
      <c r="E19" s="83"/>
      <c r="F19" s="83"/>
      <c r="G19" s="83"/>
      <c r="H19" s="83"/>
      <c r="I19" s="83"/>
      <c r="J19" s="14">
        <f>+'501A'!Q21</f>
        <v>42.5</v>
      </c>
      <c r="K19" s="14">
        <f t="shared" si="0"/>
        <v>42.5</v>
      </c>
    </row>
    <row r="20" spans="2:11" x14ac:dyDescent="0.25">
      <c r="B20" s="7">
        <f t="shared" si="1"/>
        <v>12</v>
      </c>
      <c r="C20" s="21"/>
      <c r="D20" s="83"/>
      <c r="E20" s="83"/>
      <c r="F20" s="83"/>
      <c r="G20" s="83"/>
      <c r="H20" s="83"/>
      <c r="I20" s="83"/>
      <c r="J20" s="14">
        <f>+'501A'!Q22</f>
        <v>0</v>
      </c>
      <c r="K20" s="14">
        <f t="shared" si="0"/>
        <v>0</v>
      </c>
    </row>
    <row r="21" spans="2:11" x14ac:dyDescent="0.25">
      <c r="B21" s="7">
        <f t="shared" si="1"/>
        <v>13</v>
      </c>
      <c r="C21" s="21"/>
      <c r="D21" s="83"/>
      <c r="E21" s="83"/>
      <c r="F21" s="83"/>
      <c r="G21" s="83"/>
      <c r="H21" s="83"/>
      <c r="I21" s="83"/>
      <c r="J21" s="14">
        <f>+'501A'!Q23</f>
        <v>41.25</v>
      </c>
      <c r="K21" s="14">
        <f t="shared" si="0"/>
        <v>41.25</v>
      </c>
    </row>
    <row r="22" spans="2:11" x14ac:dyDescent="0.25">
      <c r="B22" s="7">
        <f t="shared" si="1"/>
        <v>14</v>
      </c>
      <c r="C22" s="21"/>
      <c r="D22" s="83"/>
      <c r="E22" s="83"/>
      <c r="F22" s="83"/>
      <c r="G22" s="83"/>
      <c r="H22" s="83"/>
      <c r="I22" s="83"/>
      <c r="J22" s="14">
        <f>+'501A'!Q24</f>
        <v>17.5</v>
      </c>
      <c r="K22" s="14">
        <f t="shared" si="0"/>
        <v>17.5</v>
      </c>
    </row>
    <row r="23" spans="2:11" x14ac:dyDescent="0.25">
      <c r="B23" s="7">
        <f t="shared" si="1"/>
        <v>15</v>
      </c>
      <c r="C23" s="21"/>
      <c r="D23" s="83"/>
      <c r="E23" s="83"/>
      <c r="F23" s="83"/>
      <c r="G23" s="83"/>
      <c r="H23" s="83"/>
      <c r="I23" s="83"/>
      <c r="J23" s="14">
        <f>+'501A'!Q25</f>
        <v>20</v>
      </c>
      <c r="K23" s="14">
        <f t="shared" si="0"/>
        <v>20</v>
      </c>
    </row>
    <row r="24" spans="2:11" x14ac:dyDescent="0.25">
      <c r="B24" s="7">
        <f t="shared" si="1"/>
        <v>16</v>
      </c>
      <c r="C24" s="21"/>
      <c r="D24" s="83"/>
      <c r="E24" s="83"/>
      <c r="F24" s="83"/>
      <c r="G24" s="83"/>
      <c r="H24" s="83"/>
      <c r="I24" s="83"/>
      <c r="J24" s="14">
        <f>+'501A'!Q26</f>
        <v>0</v>
      </c>
      <c r="K24" s="14">
        <f t="shared" si="0"/>
        <v>0</v>
      </c>
    </row>
    <row r="25" spans="2:11" x14ac:dyDescent="0.25">
      <c r="B25" s="7">
        <f t="shared" si="1"/>
        <v>17</v>
      </c>
      <c r="C25" s="21"/>
      <c r="D25" s="83"/>
      <c r="E25" s="83"/>
      <c r="F25" s="83"/>
      <c r="G25" s="83"/>
      <c r="H25" s="83"/>
      <c r="I25" s="83"/>
      <c r="J25" s="14">
        <f>+'501A'!Q27</f>
        <v>42.5</v>
      </c>
      <c r="K25" s="14">
        <f t="shared" si="0"/>
        <v>42.5</v>
      </c>
    </row>
    <row r="26" spans="2:11" x14ac:dyDescent="0.25">
      <c r="B26" s="7">
        <f t="shared" si="1"/>
        <v>18</v>
      </c>
      <c r="C26" s="21"/>
      <c r="D26" s="83"/>
      <c r="E26" s="83"/>
      <c r="F26" s="83"/>
      <c r="G26" s="83"/>
      <c r="H26" s="83"/>
      <c r="I26" s="83"/>
      <c r="J26" s="14">
        <f>+'501A'!Q28</f>
        <v>0</v>
      </c>
      <c r="K26" s="14">
        <f t="shared" si="0"/>
        <v>0</v>
      </c>
    </row>
    <row r="27" spans="2:11" x14ac:dyDescent="0.25">
      <c r="B27" s="7">
        <f t="shared" si="1"/>
        <v>19</v>
      </c>
      <c r="C27" s="21"/>
      <c r="D27" s="83"/>
      <c r="E27" s="83"/>
      <c r="F27" s="83"/>
      <c r="G27" s="83"/>
      <c r="H27" s="83"/>
      <c r="I27" s="83"/>
      <c r="J27" s="14">
        <f>+'501A'!Q29</f>
        <v>0</v>
      </c>
      <c r="K27" s="14">
        <f t="shared" si="0"/>
        <v>0</v>
      </c>
    </row>
    <row r="28" spans="2:11" x14ac:dyDescent="0.25">
      <c r="B28" s="7">
        <f t="shared" si="1"/>
        <v>20</v>
      </c>
      <c r="C28" s="21"/>
      <c r="D28" s="83"/>
      <c r="E28" s="83"/>
      <c r="F28" s="83"/>
      <c r="G28" s="83"/>
      <c r="H28" s="83"/>
      <c r="I28" s="83"/>
      <c r="J28" s="14">
        <f>+'501A'!Q30</f>
        <v>0</v>
      </c>
      <c r="K28" s="14">
        <f t="shared" si="0"/>
        <v>0</v>
      </c>
    </row>
    <row r="29" spans="2:11" x14ac:dyDescent="0.25">
      <c r="B29" s="7">
        <f t="shared" si="1"/>
        <v>21</v>
      </c>
      <c r="C29" s="21"/>
      <c r="D29" s="83"/>
      <c r="E29" s="83"/>
      <c r="F29" s="83"/>
      <c r="G29" s="83"/>
      <c r="H29" s="83"/>
      <c r="I29" s="83"/>
      <c r="J29" s="14">
        <f>+'501A'!Q31</f>
        <v>0</v>
      </c>
      <c r="K29" s="14">
        <f t="shared" si="0"/>
        <v>0</v>
      </c>
    </row>
    <row r="30" spans="2:11" x14ac:dyDescent="0.25">
      <c r="B30" s="7">
        <f t="shared" si="1"/>
        <v>22</v>
      </c>
      <c r="C30" s="21"/>
      <c r="D30" s="83"/>
      <c r="E30" s="83"/>
      <c r="F30" s="83"/>
      <c r="G30" s="83"/>
      <c r="H30" s="83"/>
      <c r="I30" s="83"/>
      <c r="J30" s="14">
        <f>+'501A'!Q32</f>
        <v>20</v>
      </c>
      <c r="K30" s="14">
        <f t="shared" si="0"/>
        <v>20</v>
      </c>
    </row>
    <row r="31" spans="2:11" x14ac:dyDescent="0.25">
      <c r="B31" s="7">
        <f t="shared" si="1"/>
        <v>23</v>
      </c>
      <c r="C31" s="21"/>
      <c r="D31" s="83"/>
      <c r="E31" s="83"/>
      <c r="F31" s="83"/>
      <c r="G31" s="83"/>
      <c r="H31" s="83"/>
      <c r="I31" s="83"/>
      <c r="J31" s="14">
        <f>+'501A'!Q33</f>
        <v>0</v>
      </c>
      <c r="K31" s="14">
        <f t="shared" si="0"/>
        <v>0</v>
      </c>
    </row>
    <row r="32" spans="2:11" x14ac:dyDescent="0.25">
      <c r="B32" s="7">
        <f t="shared" si="1"/>
        <v>24</v>
      </c>
      <c r="C32" s="21"/>
      <c r="D32" s="83"/>
      <c r="E32" s="83"/>
      <c r="F32" s="83"/>
      <c r="G32" s="83"/>
      <c r="H32" s="83"/>
      <c r="I32" s="83"/>
      <c r="J32" s="14">
        <f>+'501A'!Q34</f>
        <v>35</v>
      </c>
      <c r="K32" s="14">
        <f t="shared" si="0"/>
        <v>35</v>
      </c>
    </row>
    <row r="33" spans="2:11" x14ac:dyDescent="0.25">
      <c r="B33" s="7">
        <f t="shared" si="1"/>
        <v>25</v>
      </c>
      <c r="C33" s="21"/>
      <c r="D33" s="83"/>
      <c r="E33" s="83"/>
      <c r="F33" s="83"/>
      <c r="G33" s="83"/>
      <c r="H33" s="83"/>
      <c r="I33" s="83"/>
      <c r="J33" s="14">
        <f>+'501A'!Q36</f>
        <v>0</v>
      </c>
      <c r="K33" s="14">
        <f t="shared" si="0"/>
        <v>0</v>
      </c>
    </row>
    <row r="34" spans="2:11" x14ac:dyDescent="0.25">
      <c r="B34" s="7">
        <f t="shared" si="1"/>
        <v>26</v>
      </c>
      <c r="C34" s="21"/>
      <c r="D34" s="83"/>
      <c r="E34" s="83"/>
      <c r="F34" s="83"/>
      <c r="G34" s="83"/>
      <c r="H34" s="83"/>
      <c r="I34" s="83"/>
      <c r="J34" s="14">
        <f>+'501A'!Q37</f>
        <v>0</v>
      </c>
      <c r="K34" s="14">
        <f t="shared" si="0"/>
        <v>0</v>
      </c>
    </row>
    <row r="35" spans="2:11" x14ac:dyDescent="0.25">
      <c r="B35" s="7">
        <f t="shared" si="1"/>
        <v>27</v>
      </c>
      <c r="C35" s="7"/>
      <c r="D35" s="42"/>
      <c r="E35" s="42"/>
      <c r="F35" s="42"/>
      <c r="G35" s="42"/>
      <c r="H35" s="42"/>
      <c r="I35" s="42"/>
      <c r="J35" s="14"/>
      <c r="K35" s="14"/>
    </row>
    <row r="36" spans="2:11" x14ac:dyDescent="0.25">
      <c r="B36" s="7">
        <f t="shared" si="1"/>
        <v>28</v>
      </c>
      <c r="C36" s="7"/>
      <c r="D36" s="42"/>
      <c r="E36" s="42"/>
      <c r="F36" s="42"/>
      <c r="G36" s="42"/>
      <c r="H36" s="42"/>
      <c r="I36" s="42"/>
      <c r="J36" s="14"/>
      <c r="K36" s="14"/>
    </row>
    <row r="37" spans="2:11" x14ac:dyDescent="0.25">
      <c r="B37" s="7">
        <f t="shared" si="1"/>
        <v>29</v>
      </c>
      <c r="C37" s="7"/>
      <c r="D37" s="42"/>
      <c r="E37" s="42"/>
      <c r="F37" s="42"/>
      <c r="G37" s="42"/>
      <c r="H37" s="42"/>
      <c r="I37" s="42"/>
      <c r="J37" s="14"/>
      <c r="K37" s="14"/>
    </row>
    <row r="38" spans="2:11" x14ac:dyDescent="0.25">
      <c r="B38" s="7">
        <f t="shared" si="1"/>
        <v>30</v>
      </c>
      <c r="C38" s="7"/>
      <c r="D38" s="42"/>
      <c r="E38" s="42"/>
      <c r="F38" s="42"/>
      <c r="G38" s="42"/>
      <c r="H38" s="42"/>
      <c r="I38" s="42"/>
      <c r="J38" s="14"/>
      <c r="K38" s="14"/>
    </row>
    <row r="39" spans="2:11" x14ac:dyDescent="0.25">
      <c r="B39" s="7">
        <f t="shared" si="1"/>
        <v>31</v>
      </c>
      <c r="C39" s="7"/>
      <c r="D39" s="42"/>
      <c r="E39" s="42"/>
      <c r="F39" s="42"/>
      <c r="G39" s="42"/>
      <c r="H39" s="42"/>
      <c r="I39" s="42"/>
      <c r="J39" s="14"/>
      <c r="K39" s="14"/>
    </row>
    <row r="40" spans="2:11" x14ac:dyDescent="0.25">
      <c r="B40" s="7">
        <f t="shared" si="1"/>
        <v>32</v>
      </c>
      <c r="C40" s="7"/>
      <c r="D40" s="42"/>
      <c r="E40" s="42"/>
      <c r="F40" s="42"/>
      <c r="G40" s="42"/>
      <c r="H40" s="42"/>
      <c r="I40" s="42"/>
      <c r="J40" s="14"/>
      <c r="K40" s="14"/>
    </row>
    <row r="41" spans="2:11" x14ac:dyDescent="0.25">
      <c r="B41" s="7">
        <f t="shared" si="1"/>
        <v>33</v>
      </c>
      <c r="C41" s="7"/>
      <c r="D41" s="42"/>
      <c r="E41" s="42"/>
      <c r="F41" s="42"/>
      <c r="G41" s="42"/>
      <c r="H41" s="42"/>
      <c r="I41" s="42"/>
      <c r="J41" s="14"/>
      <c r="K41" s="14"/>
    </row>
    <row r="42" spans="2:11" x14ac:dyDescent="0.25">
      <c r="B42" s="7">
        <f t="shared" si="1"/>
        <v>34</v>
      </c>
      <c r="C42" s="7"/>
      <c r="D42" s="42"/>
      <c r="E42" s="42"/>
      <c r="F42" s="42"/>
      <c r="G42" s="42"/>
      <c r="H42" s="42"/>
      <c r="I42" s="42"/>
      <c r="J42" s="14"/>
      <c r="K42" s="14"/>
    </row>
    <row r="43" spans="2:11" x14ac:dyDescent="0.25">
      <c r="B43" s="7">
        <f t="shared" si="1"/>
        <v>35</v>
      </c>
      <c r="C43" s="7"/>
      <c r="D43" s="42"/>
      <c r="E43" s="42"/>
      <c r="F43" s="42"/>
      <c r="G43" s="42"/>
      <c r="H43" s="42"/>
      <c r="I43" s="42"/>
      <c r="J43" s="14"/>
      <c r="K43" s="14"/>
    </row>
    <row r="44" spans="2:11" x14ac:dyDescent="0.25">
      <c r="B44" s="7">
        <f t="shared" si="1"/>
        <v>36</v>
      </c>
      <c r="C44" s="7"/>
      <c r="D44" s="42"/>
      <c r="E44" s="42"/>
      <c r="F44" s="42"/>
      <c r="G44" s="42"/>
      <c r="H44" s="42"/>
      <c r="I44" s="42"/>
      <c r="J44" s="14"/>
      <c r="K44" s="14"/>
    </row>
    <row r="45" spans="2:11" x14ac:dyDescent="0.25">
      <c r="B45" s="7">
        <f t="shared" si="1"/>
        <v>37</v>
      </c>
      <c r="C45" s="7"/>
      <c r="D45" s="42"/>
      <c r="E45" s="42"/>
      <c r="F45" s="42"/>
      <c r="G45" s="42"/>
      <c r="H45" s="42"/>
      <c r="I45" s="42"/>
      <c r="J45" s="14"/>
      <c r="K45" s="14"/>
    </row>
    <row r="46" spans="2:11" x14ac:dyDescent="0.25">
      <c r="B46" s="7">
        <f t="shared" si="1"/>
        <v>38</v>
      </c>
      <c r="C46" s="8"/>
      <c r="D46" s="42"/>
      <c r="E46" s="42"/>
      <c r="F46" s="42"/>
      <c r="G46" s="42"/>
      <c r="H46" s="42"/>
      <c r="I46" s="42"/>
      <c r="J46" s="14"/>
      <c r="K46" s="14"/>
    </row>
    <row r="47" spans="2:11" x14ac:dyDescent="0.25">
      <c r="B47" s="7">
        <f t="shared" si="1"/>
        <v>39</v>
      </c>
      <c r="C47" s="8"/>
      <c r="D47" s="42"/>
      <c r="E47" s="42"/>
      <c r="F47" s="42"/>
      <c r="G47" s="42"/>
      <c r="H47" s="42"/>
      <c r="I47" s="42"/>
      <c r="J47" s="14"/>
      <c r="K47" s="14"/>
    </row>
    <row r="48" spans="2:11" x14ac:dyDescent="0.25">
      <c r="B48" s="7">
        <f t="shared" si="1"/>
        <v>40</v>
      </c>
      <c r="C48" s="8"/>
      <c r="D48" s="42"/>
      <c r="E48" s="42"/>
      <c r="F48" s="42"/>
      <c r="G48" s="42"/>
      <c r="H48" s="42"/>
      <c r="I48" s="42"/>
      <c r="J48" s="14"/>
      <c r="K48" s="14"/>
    </row>
    <row r="49" spans="3:11" x14ac:dyDescent="0.25">
      <c r="C49" s="37"/>
      <c r="D49" s="37"/>
      <c r="E49" s="1"/>
    </row>
    <row r="50" spans="3:11" x14ac:dyDescent="0.25">
      <c r="C50" s="37"/>
      <c r="D50" s="37"/>
      <c r="E50" s="1"/>
      <c r="H50" s="48" t="s">
        <v>19</v>
      </c>
      <c r="I50" s="48"/>
      <c r="J50" s="5">
        <f>COUNTIF(K9:K48,"&gt;=70")</f>
        <v>0</v>
      </c>
      <c r="K50" s="1"/>
    </row>
    <row r="51" spans="3:11" x14ac:dyDescent="0.25">
      <c r="C51" s="37"/>
      <c r="D51" s="37"/>
      <c r="E51" s="10"/>
      <c r="H51" s="48" t="s">
        <v>20</v>
      </c>
      <c r="I51" s="48"/>
      <c r="J51" s="5">
        <f>COUNTIF(K9:K48,"&lt;70")</f>
        <v>26</v>
      </c>
      <c r="K51" s="1"/>
    </row>
    <row r="52" spans="3:11" x14ac:dyDescent="0.25">
      <c r="C52" s="37"/>
      <c r="D52" s="37"/>
      <c r="E52" s="37"/>
      <c r="H52" s="48" t="s">
        <v>21</v>
      </c>
      <c r="I52" s="48"/>
      <c r="J52" s="5">
        <f>COUNT(J9:J48)</f>
        <v>26</v>
      </c>
      <c r="K52" s="1"/>
    </row>
    <row r="53" spans="3:11" x14ac:dyDescent="0.25">
      <c r="C53" s="37"/>
      <c r="D53" s="37"/>
      <c r="E53" s="1"/>
      <c r="H53" s="49" t="s">
        <v>16</v>
      </c>
      <c r="I53" s="49"/>
      <c r="J53" s="11">
        <f>J50/J52</f>
        <v>0</v>
      </c>
      <c r="K53" s="17"/>
    </row>
    <row r="54" spans="3:11" x14ac:dyDescent="0.25">
      <c r="C54" s="37"/>
      <c r="D54" s="37"/>
      <c r="E54" s="1"/>
      <c r="H54" s="49" t="s">
        <v>17</v>
      </c>
      <c r="I54" s="49"/>
      <c r="J54" s="11">
        <f>J51/J52</f>
        <v>1</v>
      </c>
      <c r="K54" s="18"/>
    </row>
    <row r="55" spans="3:11" x14ac:dyDescent="0.25">
      <c r="C55" s="37"/>
      <c r="D55" s="37"/>
      <c r="E55" s="10"/>
    </row>
    <row r="56" spans="3:11" x14ac:dyDescent="0.25">
      <c r="C56" s="1"/>
      <c r="D56" s="1"/>
      <c r="E56" s="10"/>
    </row>
    <row r="58" spans="3:11" x14ac:dyDescent="0.25">
      <c r="J58" s="37"/>
      <c r="K58" s="37"/>
    </row>
    <row r="59" spans="3:11" x14ac:dyDescent="0.25">
      <c r="J59" s="51"/>
      <c r="K59" s="51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501A</vt:lpstr>
      <vt:lpstr>501B</vt:lpstr>
      <vt:lpstr>101A</vt:lpstr>
      <vt:lpstr>101B</vt:lpstr>
      <vt:lpstr>901A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GALAN</cp:lastModifiedBy>
  <cp:lastPrinted>2023-03-25T03:48:32Z</cp:lastPrinted>
  <dcterms:created xsi:type="dcterms:W3CDTF">2023-03-14T19:16:59Z</dcterms:created>
  <dcterms:modified xsi:type="dcterms:W3CDTF">2023-11-02T01:07:29Z</dcterms:modified>
</cp:coreProperties>
</file>