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reportecalif_porcent\REPORTE3\"/>
    </mc:Choice>
  </mc:AlternateContent>
  <bookViews>
    <workbookView xWindow="0" yWindow="0" windowWidth="18210" windowHeight="700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5" l="1"/>
  <c r="A15" i="24"/>
  <c r="A16" i="24"/>
  <c r="A15" i="22" l="1"/>
  <c r="N28" i="25" l="1"/>
  <c r="M28" i="25"/>
  <c r="K28" i="25"/>
  <c r="G28" i="25"/>
  <c r="F28" i="25"/>
  <c r="E15" i="25"/>
  <c r="J15" i="25" s="1"/>
  <c r="D15" i="25"/>
  <c r="C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J16" i="24" s="1"/>
  <c r="D16" i="24"/>
  <c r="C16" i="24"/>
  <c r="E15" i="24"/>
  <c r="J15" i="24" s="1"/>
  <c r="D15" i="24"/>
  <c r="C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E16" i="23"/>
  <c r="J16" i="23" s="1"/>
  <c r="D16" i="23"/>
  <c r="C16" i="23"/>
  <c r="E15" i="23"/>
  <c r="J15" i="23" s="1"/>
  <c r="D15" i="23"/>
  <c r="C15" i="23"/>
  <c r="E14" i="23"/>
  <c r="J14" i="23" s="1"/>
  <c r="D14" i="23"/>
  <c r="C14" i="23"/>
  <c r="B10" i="23"/>
  <c r="B37" i="23" s="1"/>
  <c r="L8" i="23"/>
  <c r="H8" i="23"/>
  <c r="E8" i="23"/>
  <c r="A16" i="22"/>
  <c r="C15" i="22"/>
  <c r="D15" i="22"/>
  <c r="E15" i="22"/>
  <c r="L15" i="22" s="1"/>
  <c r="C16" i="22"/>
  <c r="D16" i="22"/>
  <c r="E16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H16" i="22" l="1"/>
  <c r="L16" i="22"/>
  <c r="H15" i="22"/>
  <c r="L14" i="25"/>
  <c r="L15" i="25"/>
  <c r="H14" i="25"/>
  <c r="H15" i="25"/>
  <c r="E28" i="25"/>
  <c r="L14" i="24"/>
  <c r="L15" i="24"/>
  <c r="L16" i="24"/>
  <c r="H14" i="24"/>
  <c r="H15" i="24"/>
  <c r="H16" i="24"/>
  <c r="E28" i="24"/>
  <c r="L14" i="23"/>
  <c r="L15" i="23"/>
  <c r="L16" i="23"/>
  <c r="H14" i="23"/>
  <c r="H15" i="23"/>
  <c r="H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<sst xmlns="http://schemas.openxmlformats.org/spreadsheetml/2006/main" count="189" uniqueCount="48">
  <si>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</si>
  <si>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</si>
  <si>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</si>
  <si>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</si>
  <si>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</si>
  <si>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</si>
  <si>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</si>
  <si>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</si>
  <si>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</si>
  <si>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</si>
  <si>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</si>
  <si>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</si>
  <si>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</si>
  <si>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</si>
  <si>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</si>
  <si>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</si>
  <si>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</si>
  <si>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</si>
  <si>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</si>
  <si>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</si>
  <si>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</si>
  <si>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</si>
  <si>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</si>
  <si>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</si>
  <si>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</si>
  <si>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</si>
  <si>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</si>
  <si>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</si>
  <si>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</si>
  <si>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</si>
  <si>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</si>
  <si>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</si>
  <si>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</si>
  <si>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</si>
  <si>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</si>
  <si>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</si>
  <si>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</si>
  <si>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</si>
  <si>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II</t>
  </si>
  <si>
    <t>MICROCONTROLADORES</t>
  </si>
  <si>
    <t>SEPTIMEBRE 2023 - ENERO 24</t>
  </si>
  <si>
    <t>HACIA LAS FAS</t>
  </si>
  <si>
    <t>502 B</t>
  </si>
  <si>
    <t>502 A</t>
  </si>
  <si>
    <t>702 B</t>
  </si>
  <si>
    <t>MII. Esteban Domínguez Fiscal</t>
  </si>
  <si>
    <t>TALLER DE INVESTIGACIÓN II</t>
  </si>
  <si>
    <t>702B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</si>
</sst>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10" zoomScale="85" zoomScaleNormal="85" zoomScaleSheetLayoutView="100" workbookViewId="0">
      <selection activeCell="A14" sqref="A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38</v>
      </c>
      <c r="B14" s="9" t="s">
        <v>37</v>
      </c>
      <c r="C14" s="9" t="s">
        <v>43</v>
      </c>
      <c r="D14" s="9" t="s">
        <v>34</v>
      </c>
      <c r="E14" s="9">
        <v>27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38</v>
      </c>
      <c r="B15" s="9" t="s">
        <v>37</v>
      </c>
      <c r="C15" s="9" t="s">
        <v>42</v>
      </c>
      <c r="D15" s="9" t="s">
        <v>34</v>
      </c>
      <c r="E15" s="9">
        <v>19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39</v>
      </c>
      <c r="B16" s="9" t="s">
        <v>21</v>
      </c>
      <c r="C16" s="9" t="s">
        <v>44</v>
      </c>
      <c r="D16" s="9" t="s">
        <v>34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96.91</v>
      </c>
      <c r="N16" s="15">
        <v>0.36363000000000001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11</v>
      </c>
      <c r="G28" s="17">
        <f>SUM(G14:G27)</f>
        <v>0</v>
      </c>
      <c r="H28" s="18"/>
      <c r="I28" s="17">
        <f>(E28-SUM(F28:G28))-K28</f>
        <v>46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35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45</v>
      </c>
      <c r="H37" s="23"/>
      <c r="I37" s="23"/>
      <c r="J37" s="23"/>
    </row>
    <row r="43" spans="1:10" x14ac:dyDescent="0.2">
      <c r="D43" s="1" t="s">
        <v>41</v>
      </c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SEPTIMEBRE 2023 - ENERO 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>
        <v>25</v>
      </c>
      <c r="G14" s="9"/>
      <c r="H14" s="10">
        <f t="shared" ref="H14:H16" si="0">F14/E14</f>
        <v>0.92592592592592593</v>
      </c>
      <c r="I14" s="9"/>
      <c r="J14" s="10">
        <v>0</v>
      </c>
      <c r="K14" s="9"/>
      <c r="L14" s="10">
        <f t="shared" ref="L14:L28" si="1">K14/E14</f>
        <v>0</v>
      </c>
      <c r="M14" s="9">
        <v>92.26</v>
      </c>
      <c r="N14" s="15">
        <v>0.62960000000000005</v>
      </c>
    </row>
    <row r="15" spans="1:14" s="11" customFormat="1" ht="25.5" x14ac:dyDescent="0.2">
      <c r="A15" s="9" t="str">
        <f>'1'!A15</f>
        <v>Taller de Investigación II</v>
      </c>
      <c r="B15" s="9" t="s">
        <v>37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v>0</v>
      </c>
      <c r="K15" s="9"/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25</v>
      </c>
      <c r="G28" s="17">
        <f>SUM(G14:G27)</f>
        <v>0</v>
      </c>
      <c r="H28" s="18">
        <f>SUM(F28:G28)/E28</f>
        <v>0.43859649122807015</v>
      </c>
      <c r="I28" s="17">
        <f t="shared" ref="I28" si="2">(E28-SUM(F28:G28))-K28</f>
        <v>32</v>
      </c>
      <c r="J28" s="18">
        <f t="shared" ref="J28" si="3">I28/E28</f>
        <v>0.56140350877192979</v>
      </c>
      <c r="K28" s="17">
        <f>SUM(K14:K27)</f>
        <v>0</v>
      </c>
      <c r="L28" s="18">
        <f t="shared" si="1"/>
        <v>0</v>
      </c>
      <c r="M28" s="17">
        <f>AVERAGE(M14:M27)</f>
        <v>92.26</v>
      </c>
      <c r="N28" s="19">
        <f>AVERAGE(N14:N27)</f>
        <v>0.62960000000000005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35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5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SEPTIMEBRE 2023 - ENERO 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46</v>
      </c>
      <c r="B14" s="9" t="s">
        <v>37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46</v>
      </c>
      <c r="B15" s="9" t="s">
        <v>21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>
        <v>16</v>
      </c>
      <c r="G15" s="9"/>
      <c r="H15" s="10">
        <f t="shared" si="0"/>
        <v>0.84210526315789469</v>
      </c>
      <c r="I15" s="9"/>
      <c r="J15" s="10">
        <f t="shared" si="1"/>
        <v>0</v>
      </c>
      <c r="K15" s="9"/>
      <c r="L15" s="10">
        <f t="shared" si="2"/>
        <v>0</v>
      </c>
      <c r="M15" s="9">
        <v>83.05</v>
      </c>
      <c r="N15" s="15">
        <v>0.73680000000000001</v>
      </c>
    </row>
    <row r="16" spans="1:14" s="11" customFormat="1" ht="25.5" x14ac:dyDescent="0.2">
      <c r="A16" s="9" t="s">
        <v>39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16</v>
      </c>
      <c r="G28" s="17"/>
      <c r="H28" s="18">
        <f>SUM(F28:G28)/E28</f>
        <v>0.2807017543859649</v>
      </c>
      <c r="I28" s="17"/>
      <c r="J28" s="18"/>
      <c r="K28" s="17"/>
      <c r="L28" s="18">
        <f t="shared" si="2"/>
        <v>0</v>
      </c>
      <c r="M28" s="17">
        <f>AVERAGE(M14:M27)</f>
        <v>83.05</v>
      </c>
      <c r="N28" s="19">
        <f>AVERAGE(N14:N27)</f>
        <v>0.73680000000000001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35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SEPTIMEBRE 2023 - ENERO 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SEPTIMEBRE 2023 - ENERO 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5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46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">
        <v>39</v>
      </c>
      <c r="B16" s="9"/>
      <c r="C16" s="9" t="s">
        <v>47</v>
      </c>
      <c r="D16" s="9" t="str">
        <f>'1'!D16</f>
        <v>IEME</v>
      </c>
      <c r="E16" s="9">
        <v>11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2023-12-01T06:53:55Z</dcterms:modified>
  <cp:category/>
  <cp:contentStatus/>
</cp:coreProperties>
</file>