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y\Desktop\escritorio octubre 2023\"/>
    </mc:Choice>
  </mc:AlternateContent>
  <xr:revisionPtr revIDLastSave="0" documentId="13_ncr:1_{E963895B-562B-4AD5-A6FC-6688C895598F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FUNDAMENTOS DE SISTEMAS DE INFO" sheetId="1" r:id="rId1"/>
    <sheet name="FUNDAMENTOS DE TELEC" sheetId="2" r:id="rId2"/>
    <sheet name="INFOR -ADMON" sheetId="3" r:id="rId3"/>
    <sheet name="TALLER DE ETICA INFO" sheetId="4" r:id="rId4"/>
    <sheet name="TALLER DE ETICA MECA" sheetId="5" r:id="rId5"/>
    <sheet name="SISTEMAS OPERATIVO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3" l="1"/>
  <c r="E35" i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G57" i="6" s="1"/>
  <c r="F54" i="6"/>
  <c r="F57" i="6" s="1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39" i="3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H57" i="6" l="1"/>
  <c r="H56" i="6"/>
  <c r="I57" i="6"/>
  <c r="I56" i="6"/>
  <c r="E57" i="6"/>
  <c r="E56" i="6"/>
  <c r="L55" i="6"/>
  <c r="L53" i="6"/>
  <c r="L56" i="6" s="1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6" i="4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2"/>
  <c r="J56" i="2"/>
  <c r="I56" i="2"/>
  <c r="H56" i="2"/>
  <c r="G56" i="2"/>
  <c r="F56" i="2"/>
  <c r="E56" i="2"/>
  <c r="K55" i="2"/>
  <c r="J55" i="2"/>
  <c r="I55" i="2"/>
  <c r="H55" i="2"/>
  <c r="G55" i="2"/>
  <c r="F55" i="2"/>
  <c r="E55" i="2"/>
  <c r="K54" i="2"/>
  <c r="J54" i="2"/>
  <c r="J57" i="2" s="1"/>
  <c r="I54" i="2"/>
  <c r="H54" i="2"/>
  <c r="G54" i="2"/>
  <c r="F54" i="2"/>
  <c r="F57" i="2" s="1"/>
  <c r="E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L9" i="2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7" i="6" l="1"/>
  <c r="G58" i="2"/>
  <c r="K58" i="2"/>
  <c r="G57" i="2"/>
  <c r="K57" i="2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H58" i="2"/>
  <c r="H57" i="2"/>
  <c r="E58" i="2"/>
  <c r="I58" i="2"/>
  <c r="E57" i="2"/>
  <c r="I57" i="2"/>
  <c r="F58" i="2"/>
  <c r="J58" i="2"/>
  <c r="L55" i="2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2"/>
  <c r="L56" i="2"/>
  <c r="L54" i="1"/>
  <c r="L55" i="1"/>
  <c r="L56" i="3"/>
  <c r="F58" i="3"/>
  <c r="J58" i="3"/>
  <c r="L54" i="3"/>
  <c r="L55" i="3"/>
  <c r="L54" i="4"/>
  <c r="L54" i="5"/>
  <c r="L55" i="5"/>
  <c r="L58" i="5" s="1"/>
  <c r="L57" i="5" l="1"/>
  <c r="L58" i="3"/>
  <c r="L57" i="3"/>
  <c r="L57" i="2"/>
  <c r="L58" i="2"/>
  <c r="L58" i="1"/>
  <c r="L57" i="1"/>
  <c r="L57" i="4"/>
  <c r="L58" i="4"/>
</calcChain>
</file>

<file path=xl/sharedStrings.xml><?xml version="1.0" encoding="utf-8"?>
<sst xmlns="http://schemas.openxmlformats.org/spreadsheetml/2006/main" count="449" uniqueCount="295">
  <si>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</si>
  <si>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</si>
  <si>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</si>
  <si>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</si>
  <si>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</si>
  <si>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</si>
  <si>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</si>
  <si>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</si>
  <si>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</si>
  <si>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</si>
  <si>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</si>
  <si>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</si>
  <si>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</si>
  <si>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</si>
  <si>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</si>
  <si>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</si>
  <si>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</si>
  <si>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</si>
  <si>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</si>
  <si>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</si>
  <si>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</si>
  <si>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</si>
  <si>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</si>
  <si>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</si>
  <si>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</si>
  <si>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</si>
  <si>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</si>
  <si>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</si>
  <si>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</si>
  <si>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</si>
  <si>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</si>
  <si>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</si>
  <si>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</si>
  <si>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</si>
  <si>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</si>
  <si>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221U0521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</si>
  <si>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</si>
  <si>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</si>
  <si>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</si>
  <si>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</si>
  <si>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</si>
  <si>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</si>
  <si>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</si>
  <si>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</si>
  <si>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</si>
  <si>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</si>
  <si>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</si>
  <si>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</si>
  <si>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</si>
  <si>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</si>
  <si>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</si>
  <si>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</si>
  <si>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211U0365</t>
  </si>
  <si>
    <t>211U0367</t>
  </si>
  <si>
    <t>211U0368</t>
  </si>
  <si>
    <t>211U0369</t>
  </si>
  <si>
    <t>211U0370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</si>
  <si>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</si>
  <si>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</si>
  <si>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</si>
  <si>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</si>
  <si>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</si>
  <si>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</si>
  <si>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</si>
  <si>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</si>
  <si>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</si>
  <si>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211U0382</t>
  </si>
  <si>
    <t>211U0383</t>
  </si>
  <si>
    <t>211U0384</t>
  </si>
  <si>
    <t>211U0385</t>
  </si>
  <si>
    <t>201U0241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</si>
  <si>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</si>
  <si>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</si>
  <si>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</si>
  <si>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</si>
  <si>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</si>
  <si>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</si>
  <si>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</si>
  <si>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</si>
  <si>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</si>
  <si>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FISCAL MALAGA ANGEL DE JESUS</t>
  </si>
  <si>
    <t>FISCAL POLITO ROMAN OMAR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</si>
  <si>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</si>
  <si>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</si>
  <si>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</si>
  <si>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</si>
  <si>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</si>
  <si>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>MIROS TOLEDO ELSA YAZIRI</t>
  </si>
  <si>
    <t>PALAYOT COMI HEIDI EMIRETH</t>
  </si>
  <si>
    <t>PEREZ MARTINEZ OMAR FERNANDO</t>
  </si>
  <si>
    <t>QUINO CINTA KARLA GUADALUPE</t>
  </si>
  <si>
    <t>ROSAS FAJARDO JOSE MANUEL</t>
  </si>
  <si>
    <t>VILLEGAS CHAGALA JAIR ARTURO</t>
  </si>
  <si>
    <t>310 A</t>
  </si>
  <si>
    <t>CARVAJAL ANTONIO EVELIN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</si>
  <si>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</si>
  <si>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</si>
  <si>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</si>
  <si>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</si>
  <si>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</si>
  <si>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</si>
  <si>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</si>
  <si>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</si>
  <si>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</si>
  <si>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</si>
  <si>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</si>
  <si>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TEOBAL DIAZ EMMANUEL DE JESUS</t>
  </si>
  <si>
    <t>FUNDAMENTOS DE SISTEMAS DE INFORMACION</t>
  </si>
  <si>
    <t>FUNDAMENTOS DE TELECOMUNICACIONES</t>
  </si>
  <si>
    <t>GRUPO: 310 A</t>
  </si>
  <si>
    <t>INFORMATICA PARA LA ADMINISTRACION</t>
  </si>
  <si>
    <t>GRUPO: 105-B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</si>
  <si>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</si>
  <si>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</si>
  <si>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</si>
  <si>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</si>
  <si>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</si>
  <si>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</si>
  <si>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</si>
  <si>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</si>
  <si>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</si>
  <si>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</si>
  <si>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</si>
  <si>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</si>
  <si>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231U0609</t>
  </si>
  <si>
    <t>CANSINO BELLI JONATHAN</t>
  </si>
  <si>
    <t>231U0193</t>
  </si>
  <si>
    <t>COBIX RUIZ CARLOS IGNACIO</t>
  </si>
  <si>
    <t>231U0196</t>
  </si>
  <si>
    <t>CRUZ LÁZARO MISAEL</t>
  </si>
  <si>
    <t>231U0610</t>
  </si>
  <si>
    <t>DOMINGUEZ ARRES TITO</t>
  </si>
  <si>
    <t>231U0198</t>
  </si>
  <si>
    <t>DOMINGUEZ PUCHETA MANUEL DE JESUS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</si>
  <si>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</si>
  <si>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</si>
  <si>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</si>
  <si>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</si>
  <si>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</si>
  <si>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</si>
  <si>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</si>
  <si>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LÓPEZ FELIPE SANDRA PAOLA</t>
  </si>
  <si>
    <t>231U0694</t>
  </si>
  <si>
    <t>MACHUCHO MIL LUIS DAVID</t>
  </si>
  <si>
    <t>231U0207</t>
  </si>
  <si>
    <t>MARCIAL ARRES ALYN GUADALUPE</t>
  </si>
  <si>
    <t>231U0209</t>
  </si>
  <si>
    <t>MARTINEZ LOEZA MARISSA</t>
  </si>
  <si>
    <t>231U0211</t>
  </si>
  <si>
    <t>MILLAN RUIZ KEVIN DE JESUS</t>
  </si>
  <si>
    <t>231U0214</t>
  </si>
  <si>
    <t>MORENO AGUILAR MARIA FERNANDA</t>
  </si>
  <si>
    <t>231U0652</t>
  </si>
  <si>
    <t>MÁLAGA GALEANA ANA ELIZABETH</t>
  </si>
  <si>
    <t>231U0217</t>
  </si>
  <si>
    <t>NEGRETE CONTRERAS SANTIAGO</t>
  </si>
  <si>
    <t>211U0259</t>
  </si>
  <si>
    <t>PAXTIAN VILLEGAS YAZMIN DEL CARMEN</t>
  </si>
  <si>
    <t>231U0220</t>
  </si>
  <si>
    <t>POLITO BUSTAMANTE JASMIN</t>
  </si>
  <si>
    <t>231U0221</t>
  </si>
  <si>
    <t>PUCHETA HERNÁNDEZ BRISA DEL ROCÍO</t>
  </si>
  <si>
    <t>231U0227</t>
  </si>
  <si>
    <t>RODAS FLORES LUIS CARLOS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</si>
  <si>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</si>
  <si>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</si>
  <si>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</si>
  <si>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</si>
  <si>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</si>
  <si>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</si>
  <si>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</si>
  <si>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</si>
  <si>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231U0204</t>
  </si>
  <si>
    <t>ZEA CRUZ JOSHUA MARIANO</t>
  </si>
  <si>
    <t>TALLER DE ETICA</t>
  </si>
  <si>
    <t>110 A</t>
  </si>
  <si>
    <t>231U0329</t>
  </si>
  <si>
    <t>ACUA CAPORAL KIMBERLY ESMERALDA</t>
  </si>
  <si>
    <t>231U0633</t>
  </si>
  <si>
    <t>AGUILAR DOLORES EMILIO DE JESUS</t>
  </si>
  <si>
    <t>231U0668</t>
  </si>
  <si>
    <t>ALAMILLO VAZQUEZ ADZUYRI JAKZUL</t>
  </si>
  <si>
    <t>231U0331</t>
  </si>
  <si>
    <t>BAXIN MALAGA LESSLI VANESSA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</si>
  <si>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</si>
  <si>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</si>
  <si>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</si>
  <si>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</si>
  <si>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</si>
  <si>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</si>
  <si>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</si>
  <si>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</si>
  <si>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231U0335</t>
  </si>
  <si>
    <t>CRUZ FLORES LUIS ANTONIO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</si>
  <si>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</si>
  <si>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</si>
  <si>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</si>
  <si>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</si>
  <si>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</si>
  <si>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</si>
  <si>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</si>
  <si>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</si>
  <si>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</si>
  <si>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</si>
  <si>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231U0341</t>
  </si>
  <si>
    <t>LEAL GOSCO REYES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</si>
  <si>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</si>
  <si>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</si>
  <si>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</si>
  <si>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</si>
  <si>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</si>
  <si>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</si>
  <si>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</si>
  <si>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</si>
  <si>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</si>
  <si>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ADÁN</t>
  </si>
  <si>
    <t>231U0347</t>
  </si>
  <si>
    <t>PASCUAL MARTINEZ BRENDA JAZMIN</t>
  </si>
  <si>
    <t>231U0348</t>
  </si>
  <si>
    <t>PEREZ TACHILAGA MIA YANIZ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</si>
  <si>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</si>
  <si>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</si>
  <si>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</si>
  <si>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</si>
  <si>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</si>
  <si>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</si>
  <si>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</si>
  <si>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</si>
  <si>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</si>
  <si>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</si>
  <si>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</si>
  <si>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</si>
  <si>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</si>
  <si>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</si>
  <si>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</si>
  <si>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</si>
  <si>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231U0591</t>
  </si>
  <si>
    <t>TAXILAGA AGUIRRE SADRAC HAZEL</t>
  </si>
  <si>
    <t>231U0592</t>
  </si>
  <si>
    <t>TEMICH BAXIN LUIS ANGEL</t>
  </si>
  <si>
    <t>231U0357</t>
  </si>
  <si>
    <t>TORO ROQUE KAREN</t>
  </si>
  <si>
    <t>231U0662</t>
  </si>
  <si>
    <t>URIOSTEGUI XOLO ALDAIR</t>
  </si>
  <si>
    <t>231U0659</t>
  </si>
  <si>
    <t>VENTURA LUNA JOHANAN ESAU</t>
  </si>
  <si>
    <t>111-A</t>
  </si>
  <si>
    <t>231U0359</t>
  </si>
  <si>
    <t>ANTEMATE VELASCO ERICK</t>
  </si>
  <si>
    <t>231U0360</t>
  </si>
  <si>
    <t>AVENDAÑO GUTIERREZ JOSE DAVID</t>
  </si>
  <si>
    <t>231U0361</t>
  </si>
  <si>
    <t>CALDERON SANCHEZ LUIS FERNANDO</t>
  </si>
  <si>
    <t>231U0369</t>
  </si>
  <si>
    <t>DOMÍNGUEZ CRUZ JOSHUA</t>
  </si>
  <si>
    <t>231U0370</t>
  </si>
  <si>
    <t>ESPINOSA PALACIO PABLO</t>
  </si>
  <si>
    <t>231U0686</t>
  </si>
  <si>
    <t>GOMEZ GONZALEZ ANA LINA</t>
  </si>
  <si>
    <t>231U0377</t>
  </si>
  <si>
    <t>HIDALGO BRAVO GIOVANNI DE JESÚS</t>
  </si>
  <si>
    <t>231U0379</t>
  </si>
  <si>
    <t>LUCHO PAXTIÁN LUIS FABIO</t>
  </si>
  <si>
    <t>231U0382</t>
  </si>
  <si>
    <t>MARTINEZ MENDOZA RICARDO RAFAEL</t>
  </si>
  <si>
    <t>231U0383</t>
  </si>
  <si>
    <t>MARTINEZ SOLIS ALESSANDRO</t>
  </si>
  <si>
    <t>231U0384</t>
  </si>
  <si>
    <t>MARTINEZ VAZQUEZ JESUS ALBERTO</t>
  </si>
  <si>
    <t>231U0388</t>
  </si>
  <si>
    <t>PARDO LOPEZ ZAINT</t>
  </si>
  <si>
    <t>231U0389</t>
  </si>
  <si>
    <t>PARRA XOLO ROBERTO OCTAVIO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</si>
  <si>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</si>
  <si>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</si>
  <si>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</si>
  <si>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</si>
  <si>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</si>
  <si>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</si>
  <si>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</si>
  <si>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</si>
  <si>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SISTEMAS OPERATIVOS 2</t>
  </si>
  <si>
    <t>CAMPOS MARTINEZ YAHIR</t>
  </si>
  <si>
    <t>CORTES IXBA ANGEL DE JAZMIN</t>
  </si>
  <si>
    <t>211U0371</t>
  </si>
  <si>
    <t>DOMINGUEZ CRUZ DANIELA</t>
  </si>
  <si>
    <t>GATICA ANTELE JAQUELINE</t>
  </si>
  <si>
    <t>MALAGA QUINO KAREN VALERIA</t>
  </si>
  <si>
    <t>MILLAN POLITO CHRISTIAN MANUEL</t>
  </si>
  <si>
    <t>RIVAS CHAMPALA LUIS ENRIQUE</t>
  </si>
  <si>
    <t>TOTO LIBRADO ROBERTO</t>
  </si>
  <si>
    <t>ZUNIGA CHAVEZ ANGEL JOSUE</t>
  </si>
  <si>
    <t>ZUNIGA CHAVEZ EDDI JOSUE</t>
  </si>
  <si>
    <t>510-A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</si>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</sst>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0" fillId="4" borderId="8" xfId="0" applyFill="1" applyBorder="1"/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M100"/>
  <sheetViews>
    <sheetView topLeftCell="A15" workbookViewId="0">
      <selection activeCell="E36" sqref="E3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43.5703125" bestFit="1" customWidth="1"/>
    <col min="5" max="5" width="10.28515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3" t="s">
        <v>107</v>
      </c>
      <c r="E4" s="50" t="s">
        <v>93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4" t="s">
        <v>294</v>
      </c>
      <c r="E6" t="s">
        <v>5</v>
      </c>
      <c r="F6" s="47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19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19</v>
      </c>
      <c r="D9" s="29" t="s">
        <v>38</v>
      </c>
      <c r="E9" s="19">
        <v>92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13.142857142857142</v>
      </c>
    </row>
    <row r="10" spans="2:13" x14ac:dyDescent="0.25">
      <c r="B10" s="29">
        <v>2</v>
      </c>
      <c r="C10" s="29" t="s">
        <v>55</v>
      </c>
      <c r="D10" s="29" t="s">
        <v>94</v>
      </c>
      <c r="E10" s="19">
        <v>70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10</v>
      </c>
    </row>
    <row r="11" spans="2:13" x14ac:dyDescent="0.25">
      <c r="B11" s="29">
        <v>3</v>
      </c>
      <c r="C11" s="29" t="s">
        <v>95</v>
      </c>
      <c r="D11" s="29" t="s">
        <v>39</v>
      </c>
      <c r="E11" s="19">
        <v>94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13.428571428571429</v>
      </c>
    </row>
    <row r="12" spans="2:13" x14ac:dyDescent="0.25">
      <c r="B12" s="29">
        <v>4</v>
      </c>
      <c r="C12" s="29" t="s">
        <v>20</v>
      </c>
      <c r="D12" s="29" t="s">
        <v>40</v>
      </c>
      <c r="E12" s="19">
        <v>100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14.285714285714286</v>
      </c>
    </row>
    <row r="13" spans="2:13" x14ac:dyDescent="0.25">
      <c r="B13" s="29">
        <v>5</v>
      </c>
      <c r="C13" s="29" t="s">
        <v>21</v>
      </c>
      <c r="D13" s="29" t="s">
        <v>96</v>
      </c>
      <c r="E13" s="19">
        <v>90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12.857142857142858</v>
      </c>
    </row>
    <row r="14" spans="2:13" x14ac:dyDescent="0.25">
      <c r="B14" s="29">
        <v>6</v>
      </c>
      <c r="C14" s="29" t="s">
        <v>22</v>
      </c>
      <c r="D14" s="29" t="s">
        <v>97</v>
      </c>
      <c r="E14" s="19">
        <v>100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14.285714285714286</v>
      </c>
    </row>
    <row r="15" spans="2:13" x14ac:dyDescent="0.25">
      <c r="B15" s="29">
        <v>7</v>
      </c>
      <c r="C15" s="29" t="s">
        <v>61</v>
      </c>
      <c r="D15" s="29" t="s">
        <v>83</v>
      </c>
      <c r="E15" s="19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0</v>
      </c>
    </row>
    <row r="16" spans="2:13" x14ac:dyDescent="0.25">
      <c r="B16" s="29">
        <v>8</v>
      </c>
      <c r="C16" s="29" t="s">
        <v>98</v>
      </c>
      <c r="D16" s="29" t="s">
        <v>99</v>
      </c>
      <c r="E16" s="19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0</v>
      </c>
    </row>
    <row r="17" spans="2:12" x14ac:dyDescent="0.25">
      <c r="B17" s="29">
        <v>9</v>
      </c>
      <c r="C17" s="29" t="s">
        <v>23</v>
      </c>
      <c r="D17" s="29" t="s">
        <v>100</v>
      </c>
      <c r="E17" s="19">
        <v>80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11.428571428571429</v>
      </c>
    </row>
    <row r="18" spans="2:12" x14ac:dyDescent="0.25">
      <c r="B18" s="29">
        <v>10</v>
      </c>
      <c r="C18" s="29" t="s">
        <v>24</v>
      </c>
      <c r="D18" s="29" t="s">
        <v>41</v>
      </c>
      <c r="E18" s="19">
        <v>72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10.285714285714286</v>
      </c>
    </row>
    <row r="19" spans="2:12" x14ac:dyDescent="0.25">
      <c r="B19" s="29">
        <v>11</v>
      </c>
      <c r="C19" s="29" t="s">
        <v>66</v>
      </c>
      <c r="D19" s="29" t="s">
        <v>101</v>
      </c>
      <c r="E19" s="1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0</v>
      </c>
    </row>
    <row r="20" spans="2:12" x14ac:dyDescent="0.25">
      <c r="B20" s="29">
        <v>12</v>
      </c>
      <c r="C20" s="29" t="s">
        <v>25</v>
      </c>
      <c r="D20" s="29" t="s">
        <v>42</v>
      </c>
      <c r="E20" s="19">
        <v>90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12.857142857142858</v>
      </c>
    </row>
    <row r="21" spans="2:12" ht="15.75" customHeight="1" x14ac:dyDescent="0.25">
      <c r="B21" s="29">
        <v>13</v>
      </c>
      <c r="C21" s="29" t="s">
        <v>26</v>
      </c>
      <c r="D21" s="29" t="s">
        <v>43</v>
      </c>
      <c r="E21" s="19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29">
        <v>14</v>
      </c>
      <c r="C22" s="29" t="s">
        <v>70</v>
      </c>
      <c r="D22" s="29" t="s">
        <v>89</v>
      </c>
      <c r="E22" s="19">
        <v>70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10</v>
      </c>
    </row>
    <row r="23" spans="2:12" ht="15.75" customHeight="1" x14ac:dyDescent="0.25">
      <c r="B23" s="29">
        <v>15</v>
      </c>
      <c r="C23" s="29" t="s">
        <v>27</v>
      </c>
      <c r="D23" s="29" t="s">
        <v>102</v>
      </c>
      <c r="E23" s="19">
        <v>94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13.428571428571429</v>
      </c>
    </row>
    <row r="24" spans="2:12" ht="15.75" customHeight="1" x14ac:dyDescent="0.25">
      <c r="B24" s="29">
        <v>16</v>
      </c>
      <c r="C24" s="29" t="s">
        <v>103</v>
      </c>
      <c r="D24" s="29" t="s">
        <v>44</v>
      </c>
      <c r="E24" s="19">
        <v>90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12.857142857142858</v>
      </c>
    </row>
    <row r="25" spans="2:12" ht="15.75" customHeight="1" x14ac:dyDescent="0.25">
      <c r="B25" s="29">
        <v>17</v>
      </c>
      <c r="C25" s="29" t="s">
        <v>28</v>
      </c>
      <c r="D25" s="29" t="s">
        <v>45</v>
      </c>
      <c r="E25" s="19">
        <v>70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10</v>
      </c>
    </row>
    <row r="26" spans="2:12" ht="15.75" customHeight="1" x14ac:dyDescent="0.25">
      <c r="B26" s="29">
        <v>18</v>
      </c>
      <c r="C26" s="29" t="s">
        <v>29</v>
      </c>
      <c r="D26" s="29" t="s">
        <v>46</v>
      </c>
      <c r="E26" s="19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2" ht="15.75" customHeight="1" x14ac:dyDescent="0.25">
      <c r="B27" s="29">
        <v>19</v>
      </c>
      <c r="C27" s="29" t="s">
        <v>30</v>
      </c>
      <c r="D27" s="29" t="s">
        <v>104</v>
      </c>
      <c r="E27" s="19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0</v>
      </c>
    </row>
    <row r="28" spans="2:12" ht="15.75" customHeight="1" x14ac:dyDescent="0.25">
      <c r="B28" s="29">
        <v>20</v>
      </c>
      <c r="C28" s="29" t="s">
        <v>31</v>
      </c>
      <c r="D28" s="29" t="s">
        <v>105</v>
      </c>
      <c r="E28" s="19">
        <v>88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12.571428571428571</v>
      </c>
    </row>
    <row r="29" spans="2:12" ht="15.75" customHeight="1" x14ac:dyDescent="0.25">
      <c r="B29" s="29">
        <v>21</v>
      </c>
      <c r="C29" s="29" t="s">
        <v>32</v>
      </c>
      <c r="D29" s="29" t="s">
        <v>47</v>
      </c>
      <c r="E29" s="19">
        <v>91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13</v>
      </c>
    </row>
    <row r="30" spans="2:12" ht="15.75" customHeight="1" x14ac:dyDescent="0.25">
      <c r="B30" s="29">
        <v>22</v>
      </c>
      <c r="C30" s="29" t="s">
        <v>33</v>
      </c>
      <c r="D30" s="29" t="s">
        <v>48</v>
      </c>
      <c r="E30" s="19">
        <v>100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14.285714285714286</v>
      </c>
    </row>
    <row r="31" spans="2:12" ht="15.75" customHeight="1" x14ac:dyDescent="0.25">
      <c r="B31" s="29">
        <v>23</v>
      </c>
      <c r="C31" s="29" t="s">
        <v>34</v>
      </c>
      <c r="D31" s="29" t="s">
        <v>49</v>
      </c>
      <c r="E31" s="19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12.857142857142858</v>
      </c>
    </row>
    <row r="32" spans="2:12" ht="15.75" customHeight="1" x14ac:dyDescent="0.25">
      <c r="B32" s="29">
        <v>24</v>
      </c>
      <c r="C32" s="29" t="s">
        <v>36</v>
      </c>
      <c r="D32" s="29" t="s">
        <v>50</v>
      </c>
      <c r="E32" s="19">
        <v>94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13.428571428571429</v>
      </c>
    </row>
    <row r="33" spans="2:12" ht="15.75" customHeight="1" x14ac:dyDescent="0.25">
      <c r="B33" s="29">
        <v>25</v>
      </c>
      <c r="C33" s="29" t="s">
        <v>35</v>
      </c>
      <c r="D33" s="29" t="s">
        <v>106</v>
      </c>
      <c r="E33" s="19">
        <v>75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ref="L33:L34" si="1">SUM(E33:K33)/7</f>
        <v>10.714285714285714</v>
      </c>
    </row>
    <row r="34" spans="2:12" ht="15.75" customHeight="1" x14ac:dyDescent="0.25">
      <c r="B34" s="29">
        <v>26</v>
      </c>
      <c r="C34" s="29" t="s">
        <v>37</v>
      </c>
      <c r="D34" s="29" t="s">
        <v>51</v>
      </c>
      <c r="E34" s="19">
        <v>78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11.142857142857142</v>
      </c>
    </row>
    <row r="35" spans="2:12" ht="15.75" customHeight="1" x14ac:dyDescent="0.25">
      <c r="B35" s="22">
        <f t="shared" ref="B35:B53" si="2">B34+1</f>
        <v>27</v>
      </c>
      <c r="C35" s="22"/>
      <c r="D35" s="23"/>
      <c r="E35" s="37">
        <f>AVERAGE(E9:E34)</f>
        <v>66.461538461538467</v>
      </c>
      <c r="F35" s="8"/>
      <c r="G35" s="8"/>
      <c r="H35" s="8"/>
      <c r="I35" s="8"/>
      <c r="J35" s="8"/>
      <c r="K35" s="8"/>
      <c r="L35" s="12"/>
    </row>
    <row r="36" spans="2:12" ht="15.75" customHeight="1" x14ac:dyDescent="0.25">
      <c r="B36" s="10">
        <f t="shared" si="2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 x14ac:dyDescent="0.25">
      <c r="B37" s="10">
        <f t="shared" si="2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2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2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2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3">COUNTIF(E9:E53,"&gt;=70")</f>
        <v>20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4">COUNTIF(E9:E53,"&lt;70")</f>
        <v>7</v>
      </c>
      <c r="F55" s="16">
        <f t="shared" si="4"/>
        <v>26</v>
      </c>
      <c r="G55" s="16">
        <f t="shared" si="4"/>
        <v>26</v>
      </c>
      <c r="H55" s="16">
        <f t="shared" si="4"/>
        <v>26</v>
      </c>
      <c r="I55" s="16">
        <f t="shared" si="4"/>
        <v>26</v>
      </c>
      <c r="J55" s="16">
        <f t="shared" si="4"/>
        <v>26</v>
      </c>
      <c r="K55" s="16">
        <f t="shared" si="4"/>
        <v>26</v>
      </c>
      <c r="L55" s="16">
        <f t="shared" si="4"/>
        <v>43</v>
      </c>
    </row>
    <row r="56" spans="2:12" ht="15.75" customHeight="1" x14ac:dyDescent="0.25">
      <c r="C56" s="49"/>
      <c r="D56" s="46"/>
      <c r="E56" s="16">
        <f t="shared" ref="E56:L56" si="5">COUNT(E9:E53)</f>
        <v>27</v>
      </c>
      <c r="F56" s="16">
        <f t="shared" si="5"/>
        <v>26</v>
      </c>
      <c r="G56" s="16">
        <f t="shared" si="5"/>
        <v>26</v>
      </c>
      <c r="H56" s="16">
        <f t="shared" si="5"/>
        <v>26</v>
      </c>
      <c r="I56" s="16">
        <f t="shared" si="5"/>
        <v>26</v>
      </c>
      <c r="J56" s="16">
        <f t="shared" si="5"/>
        <v>26</v>
      </c>
      <c r="K56" s="16">
        <f t="shared" si="5"/>
        <v>26</v>
      </c>
      <c r="L56" s="16">
        <f t="shared" si="5"/>
        <v>43</v>
      </c>
    </row>
    <row r="57" spans="2:12" ht="15.75" customHeight="1" x14ac:dyDescent="0.25">
      <c r="C57" s="49"/>
      <c r="D57" s="46"/>
      <c r="E57" s="17">
        <f t="shared" ref="E57:L57" si="6">E54/E56</f>
        <v>0.7407407407407407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6"/>
      <c r="E58" s="17">
        <f t="shared" ref="E58:L58" si="7">E55/E56</f>
        <v>0.25925925925925924</v>
      </c>
      <c r="F58" s="17">
        <f t="shared" si="7"/>
        <v>1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M100"/>
  <sheetViews>
    <sheetView topLeftCell="A14" workbookViewId="0">
      <selection activeCell="E34" sqref="E3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8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108</v>
      </c>
      <c r="E4" s="52" t="s">
        <v>109</v>
      </c>
      <c r="F4" s="44"/>
      <c r="H4" t="s">
        <v>3</v>
      </c>
      <c r="I4" s="53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28" t="s">
        <v>9</v>
      </c>
      <c r="F8" s="19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19</v>
      </c>
      <c r="D9" s="29" t="s">
        <v>38</v>
      </c>
      <c r="E9" s="28">
        <v>95</v>
      </c>
      <c r="F9" s="19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13.571428571428571</v>
      </c>
    </row>
    <row r="10" spans="2:13" x14ac:dyDescent="0.25">
      <c r="B10" s="29">
        <v>2</v>
      </c>
      <c r="C10" s="29" t="s">
        <v>55</v>
      </c>
      <c r="D10" s="29" t="s">
        <v>94</v>
      </c>
      <c r="E10" s="28">
        <v>0</v>
      </c>
      <c r="F10" s="19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0</v>
      </c>
    </row>
    <row r="11" spans="2:13" x14ac:dyDescent="0.25">
      <c r="B11" s="29">
        <v>3</v>
      </c>
      <c r="C11" s="29" t="s">
        <v>95</v>
      </c>
      <c r="D11" s="29" t="s">
        <v>39</v>
      </c>
      <c r="E11" s="28">
        <v>92</v>
      </c>
      <c r="F11" s="19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13.142857142857142</v>
      </c>
    </row>
    <row r="12" spans="2:13" x14ac:dyDescent="0.25">
      <c r="B12" s="29">
        <v>4</v>
      </c>
      <c r="C12" s="29" t="s">
        <v>20</v>
      </c>
      <c r="D12" s="29" t="s">
        <v>40</v>
      </c>
      <c r="E12" s="28">
        <v>92</v>
      </c>
      <c r="F12" s="19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13.142857142857142</v>
      </c>
    </row>
    <row r="13" spans="2:13" x14ac:dyDescent="0.25">
      <c r="B13" s="29">
        <v>5</v>
      </c>
      <c r="C13" s="29" t="s">
        <v>21</v>
      </c>
      <c r="D13" s="29" t="s">
        <v>96</v>
      </c>
      <c r="E13" s="28">
        <v>95</v>
      </c>
      <c r="F13" s="19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13.571428571428571</v>
      </c>
    </row>
    <row r="14" spans="2:13" x14ac:dyDescent="0.25">
      <c r="B14" s="29">
        <v>6</v>
      </c>
      <c r="C14" s="29" t="s">
        <v>22</v>
      </c>
      <c r="D14" s="29" t="s">
        <v>97</v>
      </c>
      <c r="E14" s="28">
        <v>90</v>
      </c>
      <c r="F14" s="19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12.857142857142858</v>
      </c>
    </row>
    <row r="15" spans="2:13" x14ac:dyDescent="0.25">
      <c r="B15" s="29">
        <v>7</v>
      </c>
      <c r="C15" s="29" t="s">
        <v>61</v>
      </c>
      <c r="D15" s="29" t="s">
        <v>83</v>
      </c>
      <c r="E15" s="28">
        <v>0</v>
      </c>
      <c r="F15" s="19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0</v>
      </c>
    </row>
    <row r="16" spans="2:13" x14ac:dyDescent="0.25">
      <c r="B16" s="29">
        <v>8</v>
      </c>
      <c r="C16" s="29" t="s">
        <v>98</v>
      </c>
      <c r="D16" s="29" t="s">
        <v>99</v>
      </c>
      <c r="E16" s="28">
        <v>0</v>
      </c>
      <c r="F16" s="19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0</v>
      </c>
    </row>
    <row r="17" spans="2:12" x14ac:dyDescent="0.25">
      <c r="B17" s="29">
        <v>9</v>
      </c>
      <c r="C17" s="29" t="s">
        <v>23</v>
      </c>
      <c r="D17" s="29" t="s">
        <v>100</v>
      </c>
      <c r="E17" s="28">
        <v>84</v>
      </c>
      <c r="F17" s="19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12</v>
      </c>
    </row>
    <row r="18" spans="2:12" x14ac:dyDescent="0.25">
      <c r="B18" s="29">
        <v>10</v>
      </c>
      <c r="C18" s="29" t="s">
        <v>24</v>
      </c>
      <c r="D18" s="29" t="s">
        <v>41</v>
      </c>
      <c r="E18" s="28">
        <v>90</v>
      </c>
      <c r="F18" s="19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12.857142857142858</v>
      </c>
    </row>
    <row r="19" spans="2:12" x14ac:dyDescent="0.25">
      <c r="B19" s="29">
        <v>11</v>
      </c>
      <c r="C19" s="29" t="s">
        <v>25</v>
      </c>
      <c r="D19" s="29" t="s">
        <v>42</v>
      </c>
      <c r="E19" s="28">
        <v>92</v>
      </c>
      <c r="F19" s="19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13.142857142857142</v>
      </c>
    </row>
    <row r="20" spans="2:12" x14ac:dyDescent="0.25">
      <c r="B20" s="29">
        <v>12</v>
      </c>
      <c r="C20" s="29" t="s">
        <v>26</v>
      </c>
      <c r="D20" s="29" t="s">
        <v>43</v>
      </c>
      <c r="E20" s="28">
        <v>78</v>
      </c>
      <c r="F20" s="19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11.142857142857142</v>
      </c>
    </row>
    <row r="21" spans="2:12" ht="15.75" customHeight="1" x14ac:dyDescent="0.25">
      <c r="B21" s="29">
        <v>13</v>
      </c>
      <c r="C21" s="29" t="s">
        <v>70</v>
      </c>
      <c r="D21" s="29" t="s">
        <v>89</v>
      </c>
      <c r="E21" s="28">
        <v>0</v>
      </c>
      <c r="F21" s="19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29">
        <v>14</v>
      </c>
      <c r="C22" s="29" t="s">
        <v>27</v>
      </c>
      <c r="D22" s="29" t="s">
        <v>102</v>
      </c>
      <c r="E22" s="28">
        <v>91</v>
      </c>
      <c r="F22" s="19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13</v>
      </c>
    </row>
    <row r="23" spans="2:12" ht="15.75" customHeight="1" x14ac:dyDescent="0.25">
      <c r="B23" s="29">
        <v>15</v>
      </c>
      <c r="C23" s="29" t="s">
        <v>103</v>
      </c>
      <c r="D23" s="29" t="s">
        <v>44</v>
      </c>
      <c r="E23" s="28">
        <v>90</v>
      </c>
      <c r="F23" s="19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12.857142857142858</v>
      </c>
    </row>
    <row r="24" spans="2:12" ht="15.75" customHeight="1" x14ac:dyDescent="0.25">
      <c r="B24" s="29">
        <v>16</v>
      </c>
      <c r="C24" s="29" t="s">
        <v>28</v>
      </c>
      <c r="D24" s="29" t="s">
        <v>45</v>
      </c>
      <c r="E24" s="28">
        <v>90</v>
      </c>
      <c r="F24" s="19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12.857142857142858</v>
      </c>
    </row>
    <row r="25" spans="2:12" ht="15.75" customHeight="1" x14ac:dyDescent="0.25">
      <c r="B25" s="29">
        <v>17</v>
      </c>
      <c r="C25" s="29" t="s">
        <v>29</v>
      </c>
      <c r="D25" s="29" t="s">
        <v>46</v>
      </c>
      <c r="E25" s="28">
        <v>0</v>
      </c>
      <c r="F25" s="19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0</v>
      </c>
    </row>
    <row r="26" spans="2:12" ht="15.75" customHeight="1" x14ac:dyDescent="0.25">
      <c r="B26" s="29">
        <v>18</v>
      </c>
      <c r="C26" s="29" t="s">
        <v>30</v>
      </c>
      <c r="D26" s="29" t="s">
        <v>104</v>
      </c>
      <c r="E26" s="28">
        <v>0</v>
      </c>
      <c r="F26" s="19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ref="L26:L39" si="1">SUM(E26:K26)/7</f>
        <v>0</v>
      </c>
    </row>
    <row r="27" spans="2:12" ht="15.75" customHeight="1" x14ac:dyDescent="0.25">
      <c r="B27" s="29">
        <v>19</v>
      </c>
      <c r="C27" s="29" t="s">
        <v>31</v>
      </c>
      <c r="D27" s="29" t="s">
        <v>105</v>
      </c>
      <c r="E27" s="28">
        <v>90</v>
      </c>
      <c r="F27" s="19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1"/>
        <v>12.857142857142858</v>
      </c>
    </row>
    <row r="28" spans="2:12" ht="15.75" customHeight="1" x14ac:dyDescent="0.25">
      <c r="B28" s="29">
        <v>20</v>
      </c>
      <c r="C28" s="29" t="s">
        <v>32</v>
      </c>
      <c r="D28" s="29" t="s">
        <v>47</v>
      </c>
      <c r="E28" s="28">
        <v>90</v>
      </c>
      <c r="F28" s="19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1"/>
        <v>12.857142857142858</v>
      </c>
    </row>
    <row r="29" spans="2:12" ht="15.75" customHeight="1" x14ac:dyDescent="0.25">
      <c r="B29" s="29">
        <v>21</v>
      </c>
      <c r="C29" s="29" t="s">
        <v>33</v>
      </c>
      <c r="D29" s="29" t="s">
        <v>48</v>
      </c>
      <c r="E29" s="28">
        <v>95</v>
      </c>
      <c r="F29" s="19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1"/>
        <v>13.571428571428571</v>
      </c>
    </row>
    <row r="30" spans="2:12" ht="15.75" customHeight="1" x14ac:dyDescent="0.25">
      <c r="B30" s="29">
        <v>22</v>
      </c>
      <c r="C30" s="29" t="s">
        <v>34</v>
      </c>
      <c r="D30" s="29" t="s">
        <v>49</v>
      </c>
      <c r="E30" s="28">
        <v>88</v>
      </c>
      <c r="F30" s="19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1"/>
        <v>12.571428571428571</v>
      </c>
    </row>
    <row r="31" spans="2:12" ht="15.75" customHeight="1" x14ac:dyDescent="0.25">
      <c r="B31" s="29">
        <v>23</v>
      </c>
      <c r="C31" s="29" t="s">
        <v>36</v>
      </c>
      <c r="D31" s="29" t="s">
        <v>50</v>
      </c>
      <c r="E31" s="28">
        <v>90</v>
      </c>
      <c r="F31" s="19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1"/>
        <v>12.857142857142858</v>
      </c>
    </row>
    <row r="32" spans="2:12" ht="15.75" customHeight="1" x14ac:dyDescent="0.25">
      <c r="B32" s="29">
        <v>24</v>
      </c>
      <c r="C32" s="29" t="s">
        <v>35</v>
      </c>
      <c r="D32" s="29" t="s">
        <v>106</v>
      </c>
      <c r="E32" s="28">
        <v>82</v>
      </c>
      <c r="F32" s="19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1"/>
        <v>11.714285714285714</v>
      </c>
    </row>
    <row r="33" spans="2:12" ht="15.75" customHeight="1" x14ac:dyDescent="0.25">
      <c r="B33" s="29">
        <v>25</v>
      </c>
      <c r="C33" s="29" t="s">
        <v>37</v>
      </c>
      <c r="D33" s="29" t="s">
        <v>51</v>
      </c>
      <c r="E33" s="28">
        <v>85</v>
      </c>
      <c r="F33" s="19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1"/>
        <v>12.142857142857142</v>
      </c>
    </row>
    <row r="34" spans="2:12" ht="15.75" customHeight="1" x14ac:dyDescent="0.25">
      <c r="B34" s="22">
        <f t="shared" ref="B34:B53" si="2">B33+1</f>
        <v>26</v>
      </c>
      <c r="C34" s="22"/>
      <c r="D34" s="23"/>
      <c r="E34" s="38"/>
      <c r="F34" s="19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0</v>
      </c>
    </row>
    <row r="35" spans="2:12" ht="15.75" customHeight="1" x14ac:dyDescent="0.25">
      <c r="B35" s="10">
        <f t="shared" si="2"/>
        <v>27</v>
      </c>
      <c r="C35" s="10"/>
      <c r="D35" s="11"/>
      <c r="E35" s="8"/>
      <c r="F35" s="19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1"/>
        <v>0</v>
      </c>
    </row>
    <row r="36" spans="2:12" ht="15.75" customHeight="1" x14ac:dyDescent="0.25">
      <c r="B36" s="10">
        <f t="shared" si="2"/>
        <v>28</v>
      </c>
      <c r="C36" s="10"/>
      <c r="D36" s="11"/>
      <c r="E36" s="8"/>
      <c r="F36" s="19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1"/>
        <v>0</v>
      </c>
    </row>
    <row r="37" spans="2:12" ht="15.75" customHeight="1" x14ac:dyDescent="0.25">
      <c r="B37" s="10">
        <f t="shared" si="2"/>
        <v>29</v>
      </c>
      <c r="C37" s="10"/>
      <c r="D37" s="11"/>
      <c r="E37" s="8"/>
      <c r="F37" s="19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1"/>
        <v>0</v>
      </c>
    </row>
    <row r="38" spans="2:12" ht="15.75" customHeight="1" x14ac:dyDescent="0.25">
      <c r="B38" s="10">
        <f t="shared" si="2"/>
        <v>30</v>
      </c>
      <c r="C38" s="10"/>
      <c r="D38" s="11"/>
      <c r="E38" s="8"/>
      <c r="F38" s="19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1"/>
        <v>0</v>
      </c>
    </row>
    <row r="39" spans="2:12" ht="15.75" customHeight="1" x14ac:dyDescent="0.25">
      <c r="B39" s="10">
        <f t="shared" si="2"/>
        <v>31</v>
      </c>
      <c r="C39" s="10"/>
      <c r="D39" s="11"/>
      <c r="E39" s="8"/>
      <c r="F39" s="19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si="1"/>
        <v>0</v>
      </c>
    </row>
    <row r="40" spans="2:12" ht="15.75" customHeight="1" x14ac:dyDescent="0.25">
      <c r="B40" s="10">
        <f t="shared" si="2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3">COUNTIF(E9:E53,"&gt;=70")</f>
        <v>19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4">COUNTIF(E9:E53,"&lt;70")</f>
        <v>6</v>
      </c>
      <c r="F55" s="16">
        <f t="shared" si="4"/>
        <v>31</v>
      </c>
      <c r="G55" s="16">
        <f t="shared" si="4"/>
        <v>31</v>
      </c>
      <c r="H55" s="16">
        <f t="shared" si="4"/>
        <v>31</v>
      </c>
      <c r="I55" s="16">
        <f t="shared" si="4"/>
        <v>31</v>
      </c>
      <c r="J55" s="16">
        <f t="shared" si="4"/>
        <v>31</v>
      </c>
      <c r="K55" s="16">
        <f t="shared" si="4"/>
        <v>31</v>
      </c>
      <c r="L55" s="16">
        <f t="shared" si="4"/>
        <v>45</v>
      </c>
    </row>
    <row r="56" spans="2:12" ht="15.75" customHeight="1" x14ac:dyDescent="0.25">
      <c r="C56" s="49"/>
      <c r="D56" s="46"/>
      <c r="E56" s="16">
        <f t="shared" ref="E56:L56" si="5">COUNT(E9:E53)</f>
        <v>25</v>
      </c>
      <c r="F56" s="16">
        <f t="shared" si="5"/>
        <v>31</v>
      </c>
      <c r="G56" s="16">
        <f t="shared" si="5"/>
        <v>31</v>
      </c>
      <c r="H56" s="16">
        <f t="shared" si="5"/>
        <v>31</v>
      </c>
      <c r="I56" s="16">
        <f t="shared" si="5"/>
        <v>31</v>
      </c>
      <c r="J56" s="16">
        <f t="shared" si="5"/>
        <v>31</v>
      </c>
      <c r="K56" s="16">
        <f t="shared" si="5"/>
        <v>31</v>
      </c>
      <c r="L56" s="16">
        <f t="shared" si="5"/>
        <v>45</v>
      </c>
    </row>
    <row r="57" spans="2:12" ht="15.75" customHeight="1" x14ac:dyDescent="0.25">
      <c r="C57" s="49"/>
      <c r="D57" s="46"/>
      <c r="E57" s="17">
        <f t="shared" ref="E57:L57" si="6">E54/E56</f>
        <v>0.76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6"/>
      <c r="E58" s="17">
        <f t="shared" ref="E58:L58" si="7">E55/E56</f>
        <v>0.24</v>
      </c>
      <c r="F58" s="17">
        <f t="shared" si="7"/>
        <v>1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N100"/>
  <sheetViews>
    <sheetView topLeftCell="A29" workbookViewId="0">
      <selection activeCell="E32" sqref="E32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1.71093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110</v>
      </c>
      <c r="E4" s="52" t="s">
        <v>111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19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112</v>
      </c>
      <c r="D9" s="29" t="s">
        <v>113</v>
      </c>
      <c r="E9" s="19">
        <v>90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12.857142857142858</v>
      </c>
    </row>
    <row r="10" spans="2:13" x14ac:dyDescent="0.25">
      <c r="B10" s="29">
        <v>2</v>
      </c>
      <c r="C10" s="29" t="s">
        <v>114</v>
      </c>
      <c r="D10" s="29" t="s">
        <v>115</v>
      </c>
      <c r="E10" s="19">
        <v>84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</v>
      </c>
    </row>
    <row r="11" spans="2:13" x14ac:dyDescent="0.25">
      <c r="B11" s="29">
        <v>3</v>
      </c>
      <c r="C11" s="29" t="s">
        <v>116</v>
      </c>
      <c r="D11" s="29" t="s">
        <v>117</v>
      </c>
      <c r="E11" s="19">
        <v>78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11.142857142857142</v>
      </c>
    </row>
    <row r="12" spans="2:13" x14ac:dyDescent="0.25">
      <c r="B12" s="29">
        <v>4</v>
      </c>
      <c r="C12" s="29" t="s">
        <v>118</v>
      </c>
      <c r="D12" s="29" t="s">
        <v>119</v>
      </c>
      <c r="E12" s="19">
        <v>70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10</v>
      </c>
    </row>
    <row r="13" spans="2:13" x14ac:dyDescent="0.25">
      <c r="B13" s="29">
        <v>5</v>
      </c>
      <c r="C13" s="29" t="s">
        <v>120</v>
      </c>
      <c r="D13" s="29" t="s">
        <v>121</v>
      </c>
      <c r="E13" s="19">
        <v>92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13.142857142857142</v>
      </c>
    </row>
    <row r="14" spans="2:13" x14ac:dyDescent="0.25">
      <c r="B14" s="29">
        <v>6</v>
      </c>
      <c r="C14" s="29" t="s">
        <v>122</v>
      </c>
      <c r="D14" s="29" t="s">
        <v>123</v>
      </c>
      <c r="E14" s="19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0</v>
      </c>
    </row>
    <row r="15" spans="2:13" x14ac:dyDescent="0.25">
      <c r="B15" s="29">
        <v>7</v>
      </c>
      <c r="C15" s="29" t="s">
        <v>124</v>
      </c>
      <c r="D15" s="29" t="s">
        <v>125</v>
      </c>
      <c r="E15" s="19">
        <v>88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12.571428571428571</v>
      </c>
    </row>
    <row r="16" spans="2:13" x14ac:dyDescent="0.25">
      <c r="B16" s="29">
        <v>8</v>
      </c>
      <c r="C16" s="29" t="s">
        <v>126</v>
      </c>
      <c r="D16" s="29" t="s">
        <v>127</v>
      </c>
      <c r="E16" s="19">
        <v>95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13.571428571428571</v>
      </c>
    </row>
    <row r="17" spans="2:14" x14ac:dyDescent="0.25">
      <c r="B17" s="29">
        <v>9</v>
      </c>
      <c r="C17" s="29" t="s">
        <v>128</v>
      </c>
      <c r="D17" s="29" t="s">
        <v>129</v>
      </c>
      <c r="E17" s="19">
        <v>95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13.571428571428571</v>
      </c>
    </row>
    <row r="18" spans="2:14" x14ac:dyDescent="0.25">
      <c r="B18" s="29">
        <v>10</v>
      </c>
      <c r="C18" s="29" t="s">
        <v>130</v>
      </c>
      <c r="D18" s="29" t="s">
        <v>131</v>
      </c>
      <c r="E18" s="19">
        <v>92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13.142857142857142</v>
      </c>
    </row>
    <row r="19" spans="2:14" s="36" customFormat="1" x14ac:dyDescent="0.25">
      <c r="B19" s="32">
        <v>11</v>
      </c>
      <c r="C19" s="32" t="s">
        <v>132</v>
      </c>
      <c r="D19" s="32" t="s">
        <v>133</v>
      </c>
      <c r="E19" s="33">
        <v>74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5">
        <f t="shared" si="0"/>
        <v>10.571428571428571</v>
      </c>
    </row>
    <row r="20" spans="2:14" x14ac:dyDescent="0.25">
      <c r="B20" s="29">
        <v>12</v>
      </c>
      <c r="C20" s="29" t="s">
        <v>134</v>
      </c>
      <c r="D20" s="29" t="s">
        <v>135</v>
      </c>
      <c r="E20" s="19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0</v>
      </c>
    </row>
    <row r="21" spans="2:14" ht="15.75" customHeight="1" x14ac:dyDescent="0.25">
      <c r="B21" s="29">
        <v>13</v>
      </c>
      <c r="C21" s="29" t="s">
        <v>136</v>
      </c>
      <c r="D21" s="29" t="s">
        <v>137</v>
      </c>
      <c r="E21" s="19">
        <v>90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12.857142857142858</v>
      </c>
    </row>
    <row r="22" spans="2:14" ht="15.75" customHeight="1" x14ac:dyDescent="0.25">
      <c r="B22" s="29">
        <v>14</v>
      </c>
      <c r="C22" s="29" t="s">
        <v>138</v>
      </c>
      <c r="D22" s="29" t="s">
        <v>139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  <c r="N22" s="39">
        <f>AVERAGE(E9:E39)</f>
        <v>58.225806451612904</v>
      </c>
    </row>
    <row r="23" spans="2:14" ht="15.75" customHeight="1" x14ac:dyDescent="0.25">
      <c r="B23" s="29">
        <v>15</v>
      </c>
      <c r="C23" s="29" t="s">
        <v>140</v>
      </c>
      <c r="D23" s="29" t="s">
        <v>141</v>
      </c>
      <c r="E23" s="19">
        <v>88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12.571428571428571</v>
      </c>
    </row>
    <row r="24" spans="2:14" ht="15.75" customHeight="1" x14ac:dyDescent="0.25">
      <c r="B24" s="29">
        <v>16</v>
      </c>
      <c r="C24" s="29" t="s">
        <v>142</v>
      </c>
      <c r="D24" s="29" t="s">
        <v>143</v>
      </c>
      <c r="E24" s="19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0</v>
      </c>
    </row>
    <row r="25" spans="2:14" ht="15.75" customHeight="1" x14ac:dyDescent="0.25">
      <c r="B25" s="29">
        <v>17</v>
      </c>
      <c r="C25" s="29" t="s">
        <v>144</v>
      </c>
      <c r="D25" s="29" t="s">
        <v>145</v>
      </c>
      <c r="E25" s="19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0</v>
      </c>
    </row>
    <row r="26" spans="2:14" ht="15.75" customHeight="1" x14ac:dyDescent="0.25">
      <c r="B26" s="29">
        <v>18</v>
      </c>
      <c r="C26" s="29" t="s">
        <v>146</v>
      </c>
      <c r="D26" s="29" t="s">
        <v>147</v>
      </c>
      <c r="E26" s="19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4" ht="15.75" customHeight="1" x14ac:dyDescent="0.25">
      <c r="B27" s="29">
        <v>19</v>
      </c>
      <c r="C27" s="29" t="s">
        <v>148</v>
      </c>
      <c r="D27" s="29" t="s">
        <v>149</v>
      </c>
      <c r="E27" s="19">
        <v>91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13</v>
      </c>
    </row>
    <row r="28" spans="2:14" ht="15.75" customHeight="1" x14ac:dyDescent="0.25">
      <c r="B28" s="29">
        <v>20</v>
      </c>
      <c r="C28" s="29" t="s">
        <v>150</v>
      </c>
      <c r="D28" s="29" t="s">
        <v>151</v>
      </c>
      <c r="E28" s="19">
        <v>86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12.285714285714286</v>
      </c>
    </row>
    <row r="29" spans="2:14" ht="15.75" customHeight="1" x14ac:dyDescent="0.25">
      <c r="B29" s="29">
        <v>21</v>
      </c>
      <c r="C29" s="29" t="s">
        <v>152</v>
      </c>
      <c r="D29" s="29" t="s">
        <v>153</v>
      </c>
      <c r="E29" s="19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0</v>
      </c>
    </row>
    <row r="30" spans="2:14" ht="15.75" customHeight="1" x14ac:dyDescent="0.25">
      <c r="B30" s="29">
        <v>22</v>
      </c>
      <c r="C30" s="29" t="s">
        <v>154</v>
      </c>
      <c r="D30" s="29" t="s">
        <v>155</v>
      </c>
      <c r="E30" s="19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0</v>
      </c>
    </row>
    <row r="31" spans="2:14" ht="15.75" customHeight="1" x14ac:dyDescent="0.25">
      <c r="B31" s="29">
        <v>23</v>
      </c>
      <c r="C31" s="29" t="s">
        <v>156</v>
      </c>
      <c r="D31" s="29" t="s">
        <v>157</v>
      </c>
      <c r="E31" s="19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0</v>
      </c>
    </row>
    <row r="32" spans="2:14" ht="15.75" customHeight="1" x14ac:dyDescent="0.25">
      <c r="B32" s="29">
        <v>24</v>
      </c>
      <c r="C32" s="29" t="s">
        <v>158</v>
      </c>
      <c r="D32" s="29" t="s">
        <v>159</v>
      </c>
      <c r="E32" s="19">
        <v>72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10.285714285714286</v>
      </c>
    </row>
    <row r="33" spans="2:12" ht="15.75" customHeight="1" x14ac:dyDescent="0.25">
      <c r="B33" s="29">
        <v>25</v>
      </c>
      <c r="C33" s="29" t="s">
        <v>160</v>
      </c>
      <c r="D33" s="29" t="s">
        <v>161</v>
      </c>
      <c r="E33" s="19">
        <v>90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0"/>
        <v>12.857142857142858</v>
      </c>
    </row>
    <row r="34" spans="2:12" ht="15.75" customHeight="1" x14ac:dyDescent="0.25">
      <c r="B34" s="29">
        <v>26</v>
      </c>
      <c r="C34" s="29" t="s">
        <v>162</v>
      </c>
      <c r="D34" s="29" t="s">
        <v>163</v>
      </c>
      <c r="E34" s="19">
        <v>78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0"/>
        <v>11.142857142857142</v>
      </c>
    </row>
    <row r="35" spans="2:12" ht="15.75" customHeight="1" x14ac:dyDescent="0.25">
      <c r="B35" s="29">
        <v>27</v>
      </c>
      <c r="C35" s="29" t="s">
        <v>164</v>
      </c>
      <c r="D35" s="29" t="s">
        <v>165</v>
      </c>
      <c r="E35" s="19">
        <v>84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0"/>
        <v>12</v>
      </c>
    </row>
    <row r="36" spans="2:12" ht="15.75" customHeight="1" x14ac:dyDescent="0.25">
      <c r="B36" s="29">
        <v>28</v>
      </c>
      <c r="C36" s="29" t="s">
        <v>166</v>
      </c>
      <c r="D36" s="29" t="s">
        <v>167</v>
      </c>
      <c r="E36" s="19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0"/>
        <v>0</v>
      </c>
    </row>
    <row r="37" spans="2:12" ht="15.75" customHeight="1" x14ac:dyDescent="0.25">
      <c r="B37" s="29">
        <v>29</v>
      </c>
      <c r="C37" s="29" t="s">
        <v>168</v>
      </c>
      <c r="D37" s="29" t="s">
        <v>169</v>
      </c>
      <c r="E37" s="19">
        <v>90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0"/>
        <v>12.857142857142858</v>
      </c>
    </row>
    <row r="38" spans="2:12" ht="15.75" customHeight="1" x14ac:dyDescent="0.25">
      <c r="B38" s="29">
        <v>30</v>
      </c>
      <c r="C38" s="29" t="s">
        <v>170</v>
      </c>
      <c r="D38" s="29" t="s">
        <v>171</v>
      </c>
      <c r="E38" s="19">
        <v>88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0"/>
        <v>12.571428571428571</v>
      </c>
    </row>
    <row r="39" spans="2:12" ht="15.75" customHeight="1" x14ac:dyDescent="0.25">
      <c r="B39" s="29">
        <v>31</v>
      </c>
      <c r="C39" s="29" t="s">
        <v>172</v>
      </c>
      <c r="D39" s="29" t="s">
        <v>173</v>
      </c>
      <c r="E39" s="19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ref="L39" si="1">SUM(E39:K39)/7</f>
        <v>0</v>
      </c>
    </row>
    <row r="40" spans="2:12" ht="15.75" customHeight="1" x14ac:dyDescent="0.25">
      <c r="B40" s="22">
        <f t="shared" ref="B40:B53" si="2">B39+1</f>
        <v>32</v>
      </c>
      <c r="C40" s="22"/>
      <c r="D40" s="23"/>
      <c r="E40" s="8"/>
      <c r="F40" s="8"/>
      <c r="G40" s="8"/>
      <c r="H40" s="8"/>
      <c r="I40" s="8"/>
      <c r="J40" s="8"/>
      <c r="K40" s="8"/>
      <c r="L40" s="12"/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55"/>
      <c r="D54" s="55"/>
      <c r="E54" s="14">
        <f t="shared" ref="E54:K54" si="3">COUNTIF(E9:E53,"&gt;=70")</f>
        <v>21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9"/>
      <c r="E55" s="16">
        <f t="shared" ref="E55:L55" si="4">COUNTIF(E9:E53,"&lt;70")</f>
        <v>10</v>
      </c>
      <c r="F55" s="16">
        <f t="shared" si="4"/>
        <v>31</v>
      </c>
      <c r="G55" s="16">
        <f t="shared" si="4"/>
        <v>31</v>
      </c>
      <c r="H55" s="16">
        <f t="shared" si="4"/>
        <v>31</v>
      </c>
      <c r="I55" s="16">
        <f t="shared" si="4"/>
        <v>31</v>
      </c>
      <c r="J55" s="16">
        <f t="shared" si="4"/>
        <v>31</v>
      </c>
      <c r="K55" s="16">
        <f t="shared" si="4"/>
        <v>31</v>
      </c>
      <c r="L55" s="16">
        <f t="shared" si="4"/>
        <v>44</v>
      </c>
    </row>
    <row r="56" spans="2:12" ht="15.75" customHeight="1" x14ac:dyDescent="0.25">
      <c r="C56" s="49"/>
      <c r="D56" s="49"/>
      <c r="E56" s="16">
        <f t="shared" ref="E56:L56" si="5">COUNT(E9:E53)</f>
        <v>31</v>
      </c>
      <c r="F56" s="16">
        <f t="shared" si="5"/>
        <v>31</v>
      </c>
      <c r="G56" s="16">
        <f t="shared" si="5"/>
        <v>31</v>
      </c>
      <c r="H56" s="16">
        <f t="shared" si="5"/>
        <v>31</v>
      </c>
      <c r="I56" s="16">
        <f t="shared" si="5"/>
        <v>31</v>
      </c>
      <c r="J56" s="16">
        <f t="shared" si="5"/>
        <v>31</v>
      </c>
      <c r="K56" s="16">
        <f t="shared" si="5"/>
        <v>31</v>
      </c>
      <c r="L56" s="16">
        <f t="shared" si="5"/>
        <v>44</v>
      </c>
    </row>
    <row r="57" spans="2:12" ht="15.75" customHeight="1" x14ac:dyDescent="0.25">
      <c r="C57" s="49"/>
      <c r="D57" s="49"/>
      <c r="E57" s="17">
        <f t="shared" ref="E57:L57" si="6">E54/E56</f>
        <v>0.67741935483870963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9"/>
      <c r="E58" s="17">
        <f t="shared" ref="E58:L58" si="7">E55/E56</f>
        <v>0.32258064516129031</v>
      </c>
      <c r="F58" s="17">
        <f t="shared" si="7"/>
        <v>1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9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M100"/>
  <sheetViews>
    <sheetView tabSelected="1" topLeftCell="A23" zoomScale="71" zoomScaleNormal="71" workbookViewId="0">
      <selection activeCell="E48" sqref="E4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174</v>
      </c>
      <c r="E4" s="52" t="s">
        <v>175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0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176</v>
      </c>
      <c r="D9" s="29" t="s">
        <v>177</v>
      </c>
      <c r="E9" s="19">
        <v>95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13.571428571428571</v>
      </c>
    </row>
    <row r="10" spans="2:13" x14ac:dyDescent="0.25">
      <c r="B10" s="29">
        <v>2</v>
      </c>
      <c r="C10" s="29" t="s">
        <v>178</v>
      </c>
      <c r="D10" s="29" t="s">
        <v>179</v>
      </c>
      <c r="E10" s="19">
        <v>84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</v>
      </c>
    </row>
    <row r="11" spans="2:13" x14ac:dyDescent="0.25">
      <c r="B11" s="29">
        <v>3</v>
      </c>
      <c r="C11" s="29" t="s">
        <v>180</v>
      </c>
      <c r="D11" s="29" t="s">
        <v>181</v>
      </c>
      <c r="E11" s="19">
        <v>91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13</v>
      </c>
    </row>
    <row r="12" spans="2:13" x14ac:dyDescent="0.25">
      <c r="B12" s="29">
        <v>4</v>
      </c>
      <c r="C12" s="29" t="s">
        <v>182</v>
      </c>
      <c r="D12" s="29" t="s">
        <v>183</v>
      </c>
      <c r="E12" s="19">
        <v>70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10</v>
      </c>
    </row>
    <row r="13" spans="2:13" x14ac:dyDescent="0.25">
      <c r="B13" s="29">
        <v>5</v>
      </c>
      <c r="C13" s="29" t="s">
        <v>20</v>
      </c>
      <c r="D13" s="29" t="s">
        <v>40</v>
      </c>
      <c r="E13" s="19">
        <v>92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13.142857142857142</v>
      </c>
    </row>
    <row r="14" spans="2:13" x14ac:dyDescent="0.25">
      <c r="B14" s="29">
        <v>6</v>
      </c>
      <c r="C14" s="29" t="s">
        <v>184</v>
      </c>
      <c r="D14" s="29" t="s">
        <v>185</v>
      </c>
      <c r="E14" s="19">
        <v>88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12.571428571428571</v>
      </c>
    </row>
    <row r="15" spans="2:13" x14ac:dyDescent="0.25">
      <c r="B15" s="29">
        <v>7</v>
      </c>
      <c r="C15" s="29" t="s">
        <v>186</v>
      </c>
      <c r="D15" s="29" t="s">
        <v>187</v>
      </c>
      <c r="E15" s="19">
        <v>91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13</v>
      </c>
    </row>
    <row r="16" spans="2:13" x14ac:dyDescent="0.25">
      <c r="B16" s="29">
        <v>8</v>
      </c>
      <c r="C16" s="29" t="s">
        <v>188</v>
      </c>
      <c r="D16" s="29" t="s">
        <v>189</v>
      </c>
      <c r="E16" s="19">
        <v>100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14.285714285714286</v>
      </c>
    </row>
    <row r="17" spans="2:12" x14ac:dyDescent="0.25">
      <c r="B17" s="29">
        <v>9</v>
      </c>
      <c r="C17" s="29" t="s">
        <v>190</v>
      </c>
      <c r="D17" s="29" t="s">
        <v>191</v>
      </c>
      <c r="E17" s="19">
        <v>80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11.428571428571429</v>
      </c>
    </row>
    <row r="18" spans="2:12" x14ac:dyDescent="0.25">
      <c r="B18" s="29">
        <v>10</v>
      </c>
      <c r="C18" s="29" t="s">
        <v>192</v>
      </c>
      <c r="D18" s="29" t="s">
        <v>193</v>
      </c>
      <c r="E18" s="19">
        <v>90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12.857142857142858</v>
      </c>
    </row>
    <row r="19" spans="2:12" x14ac:dyDescent="0.25">
      <c r="B19" s="29">
        <v>11</v>
      </c>
      <c r="C19" s="29" t="s">
        <v>194</v>
      </c>
      <c r="D19" s="29" t="s">
        <v>195</v>
      </c>
      <c r="E19" s="19">
        <v>100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14.285714285714286</v>
      </c>
    </row>
    <row r="20" spans="2:12" x14ac:dyDescent="0.25">
      <c r="B20" s="29">
        <v>12</v>
      </c>
      <c r="C20" s="29" t="s">
        <v>196</v>
      </c>
      <c r="D20" s="29" t="s">
        <v>197</v>
      </c>
      <c r="E20" s="19">
        <v>74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10.571428571428571</v>
      </c>
    </row>
    <row r="21" spans="2:12" ht="15.75" customHeight="1" x14ac:dyDescent="0.25">
      <c r="B21" s="29">
        <v>13</v>
      </c>
      <c r="C21" s="29" t="s">
        <v>198</v>
      </c>
      <c r="D21" s="29" t="s">
        <v>199</v>
      </c>
      <c r="E21" s="19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29">
        <v>14</v>
      </c>
      <c r="C22" s="29" t="s">
        <v>200</v>
      </c>
      <c r="D22" s="29" t="s">
        <v>201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</row>
    <row r="23" spans="2:12" ht="15.75" customHeight="1" x14ac:dyDescent="0.25">
      <c r="B23" s="29">
        <v>15</v>
      </c>
      <c r="C23" s="29" t="s">
        <v>202</v>
      </c>
      <c r="D23" s="29" t="s">
        <v>203</v>
      </c>
      <c r="E23" s="19">
        <v>88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12.571428571428571</v>
      </c>
    </row>
    <row r="24" spans="2:12" ht="15.75" customHeight="1" x14ac:dyDescent="0.25">
      <c r="B24" s="29">
        <v>16</v>
      </c>
      <c r="C24" s="29" t="s">
        <v>204</v>
      </c>
      <c r="D24" s="29" t="s">
        <v>205</v>
      </c>
      <c r="E24" s="19">
        <v>91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13</v>
      </c>
    </row>
    <row r="25" spans="2:12" ht="15.75" customHeight="1" x14ac:dyDescent="0.25">
      <c r="B25" s="29">
        <v>17</v>
      </c>
      <c r="C25" s="29" t="s">
        <v>206</v>
      </c>
      <c r="D25" s="29" t="s">
        <v>207</v>
      </c>
      <c r="E25" s="19">
        <v>88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12.571428571428571</v>
      </c>
    </row>
    <row r="26" spans="2:12" ht="15.75" customHeight="1" x14ac:dyDescent="0.25">
      <c r="B26" s="29">
        <v>18</v>
      </c>
      <c r="C26" s="29" t="s">
        <v>208</v>
      </c>
      <c r="D26" s="29" t="s">
        <v>209</v>
      </c>
      <c r="E26" s="19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2" ht="15.75" customHeight="1" x14ac:dyDescent="0.25">
      <c r="B27" s="29">
        <v>19</v>
      </c>
      <c r="C27" s="29" t="s">
        <v>210</v>
      </c>
      <c r="D27" s="29" t="s">
        <v>211</v>
      </c>
      <c r="E27" s="19">
        <v>90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12.857142857142858</v>
      </c>
    </row>
    <row r="28" spans="2:12" ht="15.75" customHeight="1" x14ac:dyDescent="0.25">
      <c r="B28" s="29">
        <v>20</v>
      </c>
      <c r="C28" s="29" t="s">
        <v>212</v>
      </c>
      <c r="D28" s="29" t="s">
        <v>213</v>
      </c>
      <c r="E28" s="19">
        <v>92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13.142857142857142</v>
      </c>
    </row>
    <row r="29" spans="2:12" ht="15.75" customHeight="1" x14ac:dyDescent="0.25">
      <c r="B29" s="29">
        <v>21</v>
      </c>
      <c r="C29" s="29" t="s">
        <v>214</v>
      </c>
      <c r="D29" s="29" t="s">
        <v>215</v>
      </c>
      <c r="E29" s="19">
        <v>80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ref="L29:L34" si="1">SUM(E29:K29)/7</f>
        <v>11.428571428571429</v>
      </c>
    </row>
    <row r="30" spans="2:12" ht="15.75" customHeight="1" x14ac:dyDescent="0.25">
      <c r="B30" s="29">
        <v>22</v>
      </c>
      <c r="C30" s="29" t="s">
        <v>216</v>
      </c>
      <c r="D30" s="29" t="s">
        <v>217</v>
      </c>
      <c r="E30" s="19">
        <v>90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1"/>
        <v>12.857142857142858</v>
      </c>
    </row>
    <row r="31" spans="2:12" ht="15.75" customHeight="1" x14ac:dyDescent="0.25">
      <c r="B31" s="29">
        <v>23</v>
      </c>
      <c r="C31" s="29" t="s">
        <v>218</v>
      </c>
      <c r="D31" s="29" t="s">
        <v>219</v>
      </c>
      <c r="E31" s="19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1"/>
        <v>0</v>
      </c>
    </row>
    <row r="32" spans="2:12" ht="15.75" customHeight="1" x14ac:dyDescent="0.25">
      <c r="B32" s="29">
        <v>24</v>
      </c>
      <c r="C32" s="29" t="s">
        <v>220</v>
      </c>
      <c r="D32" s="29" t="s">
        <v>221</v>
      </c>
      <c r="E32" s="19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1"/>
        <v>0</v>
      </c>
    </row>
    <row r="33" spans="2:12" ht="15.75" customHeight="1" x14ac:dyDescent="0.25">
      <c r="B33" s="29">
        <v>25</v>
      </c>
      <c r="C33" s="29" t="s">
        <v>222</v>
      </c>
      <c r="D33" s="29" t="s">
        <v>223</v>
      </c>
      <c r="E33" s="19">
        <v>80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1"/>
        <v>11.428571428571429</v>
      </c>
    </row>
    <row r="34" spans="2:12" ht="15.75" customHeight="1" x14ac:dyDescent="0.25">
      <c r="B34" s="29">
        <v>26</v>
      </c>
      <c r="C34" s="29" t="s">
        <v>224</v>
      </c>
      <c r="D34" s="29" t="s">
        <v>225</v>
      </c>
      <c r="E34" s="19">
        <v>90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12.857142857142858</v>
      </c>
    </row>
    <row r="35" spans="2:12" ht="15.75" customHeight="1" x14ac:dyDescent="0.25">
      <c r="B35" s="29">
        <v>27</v>
      </c>
      <c r="C35" s="29" t="s">
        <v>226</v>
      </c>
      <c r="D35" s="29" t="s">
        <v>227</v>
      </c>
      <c r="E35" s="19">
        <v>92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ref="L35:L46" si="2">SUM(E35:K35)/7</f>
        <v>13.142857142857142</v>
      </c>
    </row>
    <row r="36" spans="2:12" ht="15.75" customHeight="1" x14ac:dyDescent="0.25">
      <c r="B36" s="29">
        <v>28</v>
      </c>
      <c r="C36" s="29" t="s">
        <v>228</v>
      </c>
      <c r="D36" s="29" t="s">
        <v>229</v>
      </c>
      <c r="E36" s="19">
        <v>88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2"/>
        <v>12.571428571428571</v>
      </c>
    </row>
    <row r="37" spans="2:12" ht="15.75" customHeight="1" x14ac:dyDescent="0.25">
      <c r="B37" s="29">
        <v>29</v>
      </c>
      <c r="C37" s="29" t="s">
        <v>30</v>
      </c>
      <c r="D37" s="29" t="s">
        <v>104</v>
      </c>
      <c r="E37" s="19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2"/>
        <v>0</v>
      </c>
    </row>
    <row r="38" spans="2:12" ht="15.75" customHeight="1" x14ac:dyDescent="0.25">
      <c r="B38" s="29">
        <v>30</v>
      </c>
      <c r="C38" s="29" t="s">
        <v>230</v>
      </c>
      <c r="D38" s="29" t="s">
        <v>231</v>
      </c>
      <c r="E38" s="19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2"/>
        <v>0</v>
      </c>
    </row>
    <row r="39" spans="2:12" ht="15.75" customHeight="1" x14ac:dyDescent="0.25">
      <c r="B39" s="29">
        <v>31</v>
      </c>
      <c r="C39" s="29" t="s">
        <v>232</v>
      </c>
      <c r="D39" s="29" t="s">
        <v>233</v>
      </c>
      <c r="E39" s="19">
        <v>90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si="2"/>
        <v>12.857142857142858</v>
      </c>
    </row>
    <row r="40" spans="2:12" ht="15.75" customHeight="1" x14ac:dyDescent="0.25">
      <c r="B40" s="29">
        <v>32</v>
      </c>
      <c r="C40" s="29" t="s">
        <v>234</v>
      </c>
      <c r="D40" s="29" t="s">
        <v>235</v>
      </c>
      <c r="E40" s="19">
        <v>90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2">
        <f t="shared" si="2"/>
        <v>12.857142857142858</v>
      </c>
    </row>
    <row r="41" spans="2:12" ht="15.75" customHeight="1" x14ac:dyDescent="0.25">
      <c r="B41" s="29">
        <v>33</v>
      </c>
      <c r="C41" s="29" t="s">
        <v>236</v>
      </c>
      <c r="D41" s="29" t="s">
        <v>237</v>
      </c>
      <c r="E41" s="19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12">
        <f t="shared" si="2"/>
        <v>0</v>
      </c>
    </row>
    <row r="42" spans="2:12" ht="15.75" customHeight="1" x14ac:dyDescent="0.25">
      <c r="B42" s="29">
        <v>34</v>
      </c>
      <c r="C42" s="29" t="s">
        <v>238</v>
      </c>
      <c r="D42" s="29" t="s">
        <v>239</v>
      </c>
      <c r="E42" s="19">
        <v>90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12">
        <f t="shared" si="2"/>
        <v>12.857142857142858</v>
      </c>
    </row>
    <row r="43" spans="2:12" ht="15.75" customHeight="1" x14ac:dyDescent="0.25">
      <c r="B43" s="29">
        <v>35</v>
      </c>
      <c r="C43" s="29" t="s">
        <v>240</v>
      </c>
      <c r="D43" s="29" t="s">
        <v>241</v>
      </c>
      <c r="E43" s="19">
        <v>90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2">
        <f t="shared" si="2"/>
        <v>12.857142857142858</v>
      </c>
    </row>
    <row r="44" spans="2:12" ht="15.75" customHeight="1" x14ac:dyDescent="0.25">
      <c r="B44" s="29">
        <v>36</v>
      </c>
      <c r="C44" s="29" t="s">
        <v>242</v>
      </c>
      <c r="D44" s="29" t="s">
        <v>243</v>
      </c>
      <c r="E44" s="19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12">
        <f t="shared" si="2"/>
        <v>0</v>
      </c>
    </row>
    <row r="45" spans="2:12" ht="15.75" customHeight="1" x14ac:dyDescent="0.25">
      <c r="B45" s="29">
        <v>37</v>
      </c>
      <c r="C45" s="29" t="s">
        <v>244</v>
      </c>
      <c r="D45" s="29" t="s">
        <v>245</v>
      </c>
      <c r="E45" s="19">
        <v>100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2">
        <f t="shared" si="2"/>
        <v>14.285714285714286</v>
      </c>
    </row>
    <row r="46" spans="2:12" ht="15.75" customHeight="1" x14ac:dyDescent="0.25">
      <c r="B46" s="22">
        <f t="shared" ref="B46:B53" si="3">B45+1</f>
        <v>38</v>
      </c>
      <c r="C46" s="30"/>
      <c r="D46" s="23"/>
      <c r="E46" s="37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12">
        <f t="shared" si="2"/>
        <v>0</v>
      </c>
    </row>
    <row r="47" spans="2:12" ht="15.75" customHeight="1" x14ac:dyDescent="0.25">
      <c r="B47" s="10">
        <f t="shared" si="3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3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3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3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3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3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3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4">COUNTIF(E9:E53,"&gt;=70")</f>
        <v>29</v>
      </c>
      <c r="F54" s="14">
        <f t="shared" si="4"/>
        <v>0</v>
      </c>
      <c r="G54" s="14">
        <f t="shared" si="4"/>
        <v>0</v>
      </c>
      <c r="H54" s="14">
        <f t="shared" si="4"/>
        <v>0</v>
      </c>
      <c r="I54" s="14">
        <f t="shared" si="4"/>
        <v>0</v>
      </c>
      <c r="J54" s="14">
        <f t="shared" si="4"/>
        <v>0</v>
      </c>
      <c r="K54" s="14">
        <f t="shared" si="4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5">COUNTIF(E9:E53,"&lt;70")</f>
        <v>8</v>
      </c>
      <c r="F55" s="16">
        <f t="shared" si="5"/>
        <v>38</v>
      </c>
      <c r="G55" s="16">
        <f t="shared" si="5"/>
        <v>38</v>
      </c>
      <c r="H55" s="16">
        <f t="shared" si="5"/>
        <v>38</v>
      </c>
      <c r="I55" s="16">
        <f t="shared" si="5"/>
        <v>38</v>
      </c>
      <c r="J55" s="16">
        <f t="shared" si="5"/>
        <v>38</v>
      </c>
      <c r="K55" s="16">
        <f t="shared" si="5"/>
        <v>38</v>
      </c>
      <c r="L55" s="16">
        <f t="shared" si="5"/>
        <v>45</v>
      </c>
    </row>
    <row r="56" spans="2:12" ht="15.75" customHeight="1" x14ac:dyDescent="0.25">
      <c r="C56" s="49"/>
      <c r="D56" s="46"/>
      <c r="E56" s="16">
        <f t="shared" ref="E56:L56" si="6">COUNT(E9:E53)</f>
        <v>37</v>
      </c>
      <c r="F56" s="16">
        <f t="shared" si="6"/>
        <v>38</v>
      </c>
      <c r="G56" s="16">
        <f t="shared" si="6"/>
        <v>38</v>
      </c>
      <c r="H56" s="16">
        <f t="shared" si="6"/>
        <v>38</v>
      </c>
      <c r="I56" s="16">
        <f t="shared" si="6"/>
        <v>38</v>
      </c>
      <c r="J56" s="16">
        <f t="shared" si="6"/>
        <v>38</v>
      </c>
      <c r="K56" s="16">
        <f t="shared" si="6"/>
        <v>38</v>
      </c>
      <c r="L56" s="16">
        <f t="shared" si="6"/>
        <v>45</v>
      </c>
    </row>
    <row r="57" spans="2:12" ht="15.75" customHeight="1" x14ac:dyDescent="0.25">
      <c r="C57" s="49"/>
      <c r="D57" s="46"/>
      <c r="E57" s="17">
        <f t="shared" ref="E57:L57" si="7">E54/E56</f>
        <v>0.78378378378378377</v>
      </c>
      <c r="F57" s="18">
        <f t="shared" si="7"/>
        <v>0</v>
      </c>
      <c r="G57" s="18">
        <f t="shared" si="7"/>
        <v>0</v>
      </c>
      <c r="H57" s="18">
        <f t="shared" si="7"/>
        <v>0</v>
      </c>
      <c r="I57" s="18">
        <f t="shared" si="7"/>
        <v>0</v>
      </c>
      <c r="J57" s="18">
        <f t="shared" si="7"/>
        <v>0</v>
      </c>
      <c r="K57" s="18">
        <f t="shared" si="7"/>
        <v>0</v>
      </c>
      <c r="L57" s="18">
        <f t="shared" si="7"/>
        <v>0</v>
      </c>
    </row>
    <row r="58" spans="2:12" ht="15.75" customHeight="1" x14ac:dyDescent="0.25">
      <c r="C58" s="49"/>
      <c r="D58" s="46"/>
      <c r="E58" s="17">
        <f t="shared" ref="E58:L58" si="8">E55/E56</f>
        <v>0.21621621621621623</v>
      </c>
      <c r="F58" s="17">
        <f t="shared" si="8"/>
        <v>1</v>
      </c>
      <c r="G58" s="18">
        <f t="shared" si="8"/>
        <v>1</v>
      </c>
      <c r="H58" s="18">
        <f t="shared" si="8"/>
        <v>1</v>
      </c>
      <c r="I58" s="18">
        <f t="shared" si="8"/>
        <v>1</v>
      </c>
      <c r="J58" s="18">
        <f t="shared" si="8"/>
        <v>1</v>
      </c>
      <c r="K58" s="18">
        <f t="shared" si="8"/>
        <v>1</v>
      </c>
      <c r="L58" s="18">
        <f t="shared" si="8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M100"/>
  <sheetViews>
    <sheetView topLeftCell="A13" workbookViewId="0">
      <selection activeCell="E19" sqref="E19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4.5703125" bestFit="1" customWidth="1"/>
    <col min="6" max="6" width="5.5703125" bestFit="1" customWidth="1"/>
    <col min="7" max="9" width="7.5703125" bestFit="1" customWidth="1"/>
    <col min="10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174</v>
      </c>
      <c r="E4" s="52" t="s">
        <v>246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0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247</v>
      </c>
      <c r="D9" s="29" t="s">
        <v>248</v>
      </c>
      <c r="E9" s="19">
        <v>90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12.857142857142858</v>
      </c>
    </row>
    <row r="10" spans="2:13" x14ac:dyDescent="0.25">
      <c r="B10" s="29">
        <v>2</v>
      </c>
      <c r="C10" s="29" t="s">
        <v>249</v>
      </c>
      <c r="D10" s="29" t="s">
        <v>250</v>
      </c>
      <c r="E10" s="19">
        <v>92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13.142857142857142</v>
      </c>
    </row>
    <row r="11" spans="2:13" x14ac:dyDescent="0.25">
      <c r="B11" s="29">
        <v>3</v>
      </c>
      <c r="C11" s="29" t="s">
        <v>251</v>
      </c>
      <c r="D11" s="29" t="s">
        <v>252</v>
      </c>
      <c r="E11" s="19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0</v>
      </c>
    </row>
    <row r="12" spans="2:13" x14ac:dyDescent="0.25">
      <c r="B12" s="29">
        <v>4</v>
      </c>
      <c r="C12" s="29" t="s">
        <v>253</v>
      </c>
      <c r="D12" s="29" t="s">
        <v>254</v>
      </c>
      <c r="E12" s="19">
        <v>90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12.857142857142858</v>
      </c>
    </row>
    <row r="13" spans="2:13" x14ac:dyDescent="0.25">
      <c r="B13" s="29">
        <v>5</v>
      </c>
      <c r="C13" s="29" t="s">
        <v>255</v>
      </c>
      <c r="D13" s="29" t="s">
        <v>256</v>
      </c>
      <c r="E13" s="19">
        <v>88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12.571428571428571</v>
      </c>
    </row>
    <row r="14" spans="2:13" x14ac:dyDescent="0.25">
      <c r="B14" s="29">
        <v>6</v>
      </c>
      <c r="C14" s="29" t="s">
        <v>257</v>
      </c>
      <c r="D14" s="29" t="s">
        <v>258</v>
      </c>
      <c r="E14" s="19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0</v>
      </c>
    </row>
    <row r="15" spans="2:13" x14ac:dyDescent="0.25">
      <c r="B15" s="29">
        <v>7</v>
      </c>
      <c r="C15" s="29" t="s">
        <v>259</v>
      </c>
      <c r="D15" s="29" t="s">
        <v>260</v>
      </c>
      <c r="E15" s="19">
        <v>90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12.857142857142858</v>
      </c>
    </row>
    <row r="16" spans="2:13" x14ac:dyDescent="0.25">
      <c r="B16" s="29">
        <v>8</v>
      </c>
      <c r="C16" s="29" t="s">
        <v>261</v>
      </c>
      <c r="D16" s="29" t="s">
        <v>262</v>
      </c>
      <c r="E16" s="19">
        <v>90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12.857142857142858</v>
      </c>
    </row>
    <row r="17" spans="2:12" x14ac:dyDescent="0.25">
      <c r="B17" s="29">
        <v>9</v>
      </c>
      <c r="C17" s="29" t="s">
        <v>263</v>
      </c>
      <c r="D17" s="29" t="s">
        <v>264</v>
      </c>
      <c r="E17" s="19">
        <v>88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12.571428571428571</v>
      </c>
    </row>
    <row r="18" spans="2:12" x14ac:dyDescent="0.25">
      <c r="B18" s="29">
        <v>10</v>
      </c>
      <c r="C18" s="29" t="s">
        <v>265</v>
      </c>
      <c r="D18" s="29" t="s">
        <v>266</v>
      </c>
      <c r="E18" s="19">
        <v>88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12.571428571428571</v>
      </c>
    </row>
    <row r="19" spans="2:12" x14ac:dyDescent="0.25">
      <c r="B19" s="29">
        <v>11</v>
      </c>
      <c r="C19" s="29" t="s">
        <v>267</v>
      </c>
      <c r="D19" s="29" t="s">
        <v>268</v>
      </c>
      <c r="E19" s="1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0</v>
      </c>
    </row>
    <row r="20" spans="2:12" x14ac:dyDescent="0.25">
      <c r="B20" s="29">
        <v>12</v>
      </c>
      <c r="C20" s="29" t="s">
        <v>269</v>
      </c>
      <c r="D20" s="29" t="s">
        <v>270</v>
      </c>
      <c r="E20" s="19">
        <v>86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12.285714285714286</v>
      </c>
    </row>
    <row r="21" spans="2:12" ht="15.75" customHeight="1" x14ac:dyDescent="0.25">
      <c r="B21" s="29">
        <v>13</v>
      </c>
      <c r="C21" s="29" t="s">
        <v>271</v>
      </c>
      <c r="D21" s="29" t="s">
        <v>272</v>
      </c>
      <c r="E21" s="19">
        <v>90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12.857142857142858</v>
      </c>
    </row>
    <row r="22" spans="2:12" ht="15.75" customHeight="1" x14ac:dyDescent="0.25">
      <c r="B22" s="29">
        <v>14</v>
      </c>
      <c r="C22" s="29" t="s">
        <v>273</v>
      </c>
      <c r="D22" s="29" t="s">
        <v>274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</row>
    <row r="23" spans="2:12" ht="15.75" customHeight="1" x14ac:dyDescent="0.25">
      <c r="B23" s="29">
        <v>15</v>
      </c>
      <c r="C23" s="29" t="s">
        <v>275</v>
      </c>
      <c r="D23" s="29" t="s">
        <v>276</v>
      </c>
      <c r="E23" s="19">
        <v>78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11.142857142857142</v>
      </c>
    </row>
    <row r="24" spans="2:12" ht="15.75" customHeight="1" x14ac:dyDescent="0.25">
      <c r="B24" s="29">
        <v>16</v>
      </c>
      <c r="C24" s="29" t="s">
        <v>277</v>
      </c>
      <c r="D24" s="29" t="s">
        <v>278</v>
      </c>
      <c r="E24" s="19">
        <v>88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ht="15.75" customHeight="1" x14ac:dyDescent="0.25">
      <c r="B25" s="29">
        <v>17</v>
      </c>
      <c r="C25" s="29" t="s">
        <v>279</v>
      </c>
      <c r="D25" s="29" t="s">
        <v>280</v>
      </c>
      <c r="E25" s="19">
        <v>95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13.571428571428571</v>
      </c>
    </row>
    <row r="26" spans="2:12" ht="15.75" customHeight="1" x14ac:dyDescent="0.25">
      <c r="B26" s="22"/>
      <c r="C26" s="22"/>
      <c r="D26" s="23"/>
      <c r="E26" s="8"/>
      <c r="F26" s="8"/>
      <c r="G26" s="8"/>
      <c r="H26" s="8"/>
      <c r="I26" s="8"/>
      <c r="J26" s="8"/>
      <c r="K26" s="8"/>
      <c r="L26" s="12">
        <f t="shared" si="0"/>
        <v>0</v>
      </c>
    </row>
    <row r="27" spans="2:12" ht="15.75" customHeight="1" x14ac:dyDescent="0.25">
      <c r="B27" s="10">
        <f t="shared" ref="B27:B53" si="1">B26+1</f>
        <v>1</v>
      </c>
      <c r="C27" s="10"/>
      <c r="D27" s="11"/>
      <c r="E27" s="8"/>
      <c r="F27" s="8"/>
      <c r="G27" s="8"/>
      <c r="H27" s="8"/>
      <c r="I27" s="8"/>
      <c r="J27" s="8"/>
      <c r="K27" s="8"/>
      <c r="L27" s="12">
        <f t="shared" si="0"/>
        <v>0</v>
      </c>
    </row>
    <row r="28" spans="2:12" ht="15.75" customHeight="1" x14ac:dyDescent="0.25">
      <c r="B28" s="10">
        <f t="shared" si="1"/>
        <v>2</v>
      </c>
      <c r="C28" s="10"/>
      <c r="D28" s="11"/>
      <c r="E28" s="8"/>
      <c r="F28" s="8"/>
      <c r="G28" s="8"/>
      <c r="H28" s="8"/>
      <c r="I28" s="8"/>
      <c r="J28" s="8"/>
      <c r="K28" s="8"/>
      <c r="L28" s="12">
        <f t="shared" si="0"/>
        <v>0</v>
      </c>
    </row>
    <row r="29" spans="2:12" ht="15.75" customHeight="1" x14ac:dyDescent="0.25">
      <c r="B29" s="10">
        <f t="shared" si="1"/>
        <v>3</v>
      </c>
      <c r="C29" s="10"/>
      <c r="D29" s="11"/>
      <c r="E29" s="8"/>
      <c r="F29" s="8"/>
      <c r="G29" s="8"/>
      <c r="H29" s="8"/>
      <c r="I29" s="8"/>
      <c r="J29" s="8"/>
      <c r="K29" s="8"/>
      <c r="L29" s="12">
        <f t="shared" si="0"/>
        <v>0</v>
      </c>
    </row>
    <row r="30" spans="2:12" ht="15.75" customHeight="1" x14ac:dyDescent="0.25">
      <c r="B30" s="10">
        <f t="shared" si="1"/>
        <v>4</v>
      </c>
      <c r="C30" s="10"/>
      <c r="D30" s="11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 x14ac:dyDescent="0.25">
      <c r="B31" s="10">
        <f t="shared" si="1"/>
        <v>5</v>
      </c>
      <c r="C31" s="10"/>
      <c r="D31" s="11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 x14ac:dyDescent="0.25">
      <c r="B32" s="10">
        <f t="shared" si="1"/>
        <v>6</v>
      </c>
      <c r="C32" s="10"/>
      <c r="D32" s="11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 x14ac:dyDescent="0.25">
      <c r="B33" s="10">
        <f t="shared" si="1"/>
        <v>7</v>
      </c>
      <c r="C33" s="10"/>
      <c r="D33" s="11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 x14ac:dyDescent="0.25">
      <c r="B34" s="10">
        <f t="shared" si="1"/>
        <v>8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 x14ac:dyDescent="0.25">
      <c r="B35" s="10">
        <f t="shared" si="1"/>
        <v>9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 x14ac:dyDescent="0.25">
      <c r="B36" s="10">
        <f t="shared" si="1"/>
        <v>10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 x14ac:dyDescent="0.25">
      <c r="B37" s="10">
        <f t="shared" si="1"/>
        <v>11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1"/>
        <v>12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1"/>
        <v>13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1"/>
        <v>14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15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16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17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18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19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20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21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22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23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24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25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26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27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2">COUNTIF(E9:E53,"&gt;=70")</f>
        <v>14</v>
      </c>
      <c r="F54" s="14">
        <f t="shared" si="2"/>
        <v>0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3">COUNTIF(E9:E53,"&lt;70")</f>
        <v>3</v>
      </c>
      <c r="F55" s="16">
        <f t="shared" si="3"/>
        <v>17</v>
      </c>
      <c r="G55" s="16">
        <f t="shared" si="3"/>
        <v>17</v>
      </c>
      <c r="H55" s="16">
        <f t="shared" si="3"/>
        <v>17</v>
      </c>
      <c r="I55" s="16">
        <f t="shared" si="3"/>
        <v>17</v>
      </c>
      <c r="J55" s="16">
        <f t="shared" si="3"/>
        <v>17</v>
      </c>
      <c r="K55" s="16">
        <f t="shared" si="3"/>
        <v>17</v>
      </c>
      <c r="L55" s="16">
        <f t="shared" si="3"/>
        <v>45</v>
      </c>
    </row>
    <row r="56" spans="2:12" ht="15.75" customHeight="1" x14ac:dyDescent="0.25">
      <c r="C56" s="49"/>
      <c r="D56" s="46"/>
      <c r="E56" s="16">
        <f t="shared" ref="E56:L56" si="4">COUNT(E9:E53)</f>
        <v>17</v>
      </c>
      <c r="F56" s="16">
        <f t="shared" si="4"/>
        <v>17</v>
      </c>
      <c r="G56" s="16">
        <f t="shared" si="4"/>
        <v>17</v>
      </c>
      <c r="H56" s="16">
        <f t="shared" si="4"/>
        <v>17</v>
      </c>
      <c r="I56" s="16">
        <f t="shared" si="4"/>
        <v>17</v>
      </c>
      <c r="J56" s="16">
        <f t="shared" si="4"/>
        <v>17</v>
      </c>
      <c r="K56" s="16">
        <f t="shared" si="4"/>
        <v>17</v>
      </c>
      <c r="L56" s="16">
        <f t="shared" si="4"/>
        <v>45</v>
      </c>
    </row>
    <row r="57" spans="2:12" ht="15.75" customHeight="1" x14ac:dyDescent="0.25">
      <c r="C57" s="49"/>
      <c r="D57" s="46"/>
      <c r="E57" s="17">
        <f t="shared" ref="E57:L57" si="5">E54/E56</f>
        <v>0.82352941176470584</v>
      </c>
      <c r="F57" s="18">
        <f t="shared" si="5"/>
        <v>0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9"/>
      <c r="D58" s="46"/>
      <c r="E58" s="17">
        <f t="shared" ref="E58:L58" si="6">E55/E56</f>
        <v>0.17647058823529413</v>
      </c>
      <c r="F58" s="17">
        <f t="shared" si="6"/>
        <v>1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L58"/>
  <sheetViews>
    <sheetView zoomScale="71" zoomScaleNormal="71" workbookViewId="0">
      <selection activeCell="M14" sqref="M14"/>
    </sheetView>
  </sheetViews>
  <sheetFormatPr baseColWidth="10" defaultRowHeight="15" x14ac:dyDescent="0.25"/>
  <cols>
    <col min="1" max="1" width="1.140625" customWidth="1"/>
    <col min="2" max="2" width="3.7109375" customWidth="1"/>
    <col min="3" max="3" width="10.42578125" customWidth="1"/>
    <col min="4" max="4" width="33.140625" customWidth="1"/>
  </cols>
  <sheetData>
    <row r="1" spans="2:12" ht="15.75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1"/>
    </row>
    <row r="2" spans="2:12" x14ac:dyDescent="0.25">
      <c r="C2" s="48" t="s">
        <v>1</v>
      </c>
      <c r="D2" s="46"/>
      <c r="E2" s="46"/>
      <c r="F2" s="46"/>
      <c r="G2" s="46"/>
      <c r="H2" s="46"/>
      <c r="I2" s="46"/>
      <c r="J2" s="46"/>
      <c r="K2" s="46"/>
      <c r="L2" s="2"/>
    </row>
    <row r="3" spans="2:12" x14ac:dyDescent="0.25">
      <c r="C3" t="s">
        <v>2</v>
      </c>
      <c r="D3" s="24" t="s">
        <v>281</v>
      </c>
      <c r="E3" s="52" t="s">
        <v>293</v>
      </c>
      <c r="F3" s="44"/>
      <c r="H3" t="s">
        <v>3</v>
      </c>
      <c r="I3" s="51">
        <v>45203</v>
      </c>
      <c r="J3" s="44"/>
    </row>
    <row r="4" spans="2:12" x14ac:dyDescent="0.25">
      <c r="D4" s="5"/>
    </row>
    <row r="5" spans="2:12" x14ac:dyDescent="0.25">
      <c r="C5" t="s">
        <v>4</v>
      </c>
      <c r="D5" s="25" t="s">
        <v>294</v>
      </c>
      <c r="F5" s="54" t="s">
        <v>18</v>
      </c>
      <c r="G5" s="44"/>
      <c r="H5" s="44"/>
      <c r="I5" s="44"/>
      <c r="J5" s="44"/>
      <c r="K5" s="44"/>
    </row>
    <row r="7" spans="2:12" x14ac:dyDescent="0.25">
      <c r="B7" s="27" t="s">
        <v>6</v>
      </c>
      <c r="C7" s="27" t="s">
        <v>7</v>
      </c>
      <c r="D7" s="28" t="s">
        <v>8</v>
      </c>
      <c r="E7" s="19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9" t="s">
        <v>16</v>
      </c>
    </row>
    <row r="8" spans="2:12" x14ac:dyDescent="0.25">
      <c r="B8" s="29">
        <v>1</v>
      </c>
      <c r="C8" s="29" t="s">
        <v>52</v>
      </c>
      <c r="D8" s="29" t="s">
        <v>78</v>
      </c>
      <c r="E8" s="19">
        <v>92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12">
        <f t="shared" ref="L8:L52" si="0">SUM(E8:K8)/7</f>
        <v>13.142857142857142</v>
      </c>
    </row>
    <row r="9" spans="2:12" x14ac:dyDescent="0.25">
      <c r="B9" s="29">
        <v>2</v>
      </c>
      <c r="C9" s="29" t="s">
        <v>53</v>
      </c>
      <c r="D9" s="29" t="s">
        <v>79</v>
      </c>
      <c r="E9" s="19">
        <v>95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si="0"/>
        <v>13.571428571428571</v>
      </c>
    </row>
    <row r="10" spans="2:12" x14ac:dyDescent="0.25">
      <c r="B10" s="29">
        <v>3</v>
      </c>
      <c r="C10" s="29" t="s">
        <v>54</v>
      </c>
      <c r="D10" s="29" t="s">
        <v>282</v>
      </c>
      <c r="E10" s="19">
        <v>90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12.857142857142858</v>
      </c>
    </row>
    <row r="11" spans="2:12" x14ac:dyDescent="0.25">
      <c r="B11" s="29">
        <v>4</v>
      </c>
      <c r="C11" s="29" t="s">
        <v>56</v>
      </c>
      <c r="D11" s="29" t="s">
        <v>283</v>
      </c>
      <c r="E11" s="19">
        <v>90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12.857142857142858</v>
      </c>
    </row>
    <row r="12" spans="2:12" x14ac:dyDescent="0.25">
      <c r="B12" s="29">
        <v>5</v>
      </c>
      <c r="C12" s="29" t="s">
        <v>284</v>
      </c>
      <c r="D12" s="29" t="s">
        <v>285</v>
      </c>
      <c r="E12" s="19">
        <v>88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12.571428571428571</v>
      </c>
    </row>
    <row r="13" spans="2:12" x14ac:dyDescent="0.25">
      <c r="B13" s="29">
        <v>6</v>
      </c>
      <c r="C13" s="29" t="s">
        <v>57</v>
      </c>
      <c r="D13" s="29" t="s">
        <v>80</v>
      </c>
      <c r="E13" s="19">
        <v>80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11.428571428571429</v>
      </c>
    </row>
    <row r="14" spans="2:12" x14ac:dyDescent="0.25">
      <c r="B14" s="29">
        <v>7</v>
      </c>
      <c r="C14" s="29" t="s">
        <v>58</v>
      </c>
      <c r="D14" s="29" t="s">
        <v>81</v>
      </c>
      <c r="E14" s="19">
        <v>94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13.428571428571429</v>
      </c>
    </row>
    <row r="15" spans="2:12" x14ac:dyDescent="0.25">
      <c r="B15" s="29">
        <v>8</v>
      </c>
      <c r="C15" s="29" t="s">
        <v>59</v>
      </c>
      <c r="D15" s="29" t="s">
        <v>286</v>
      </c>
      <c r="E15" s="19">
        <v>87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12.428571428571429</v>
      </c>
    </row>
    <row r="16" spans="2:12" x14ac:dyDescent="0.25">
      <c r="B16" s="29">
        <v>9</v>
      </c>
      <c r="C16" s="29" t="s">
        <v>60</v>
      </c>
      <c r="D16" s="29" t="s">
        <v>82</v>
      </c>
      <c r="E16" s="19">
        <v>96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13.714285714285714</v>
      </c>
    </row>
    <row r="17" spans="2:12" x14ac:dyDescent="0.25">
      <c r="B17" s="29">
        <v>10</v>
      </c>
      <c r="C17" s="29" t="s">
        <v>62</v>
      </c>
      <c r="D17" s="29" t="s">
        <v>84</v>
      </c>
      <c r="E17" s="19">
        <v>70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10</v>
      </c>
    </row>
    <row r="18" spans="2:12" x14ac:dyDescent="0.25">
      <c r="B18" s="29">
        <v>11</v>
      </c>
      <c r="C18" s="29" t="s">
        <v>63</v>
      </c>
      <c r="D18" s="29" t="s">
        <v>85</v>
      </c>
      <c r="E18" s="19">
        <v>88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12.571428571428571</v>
      </c>
    </row>
    <row r="19" spans="2:12" x14ac:dyDescent="0.25">
      <c r="B19" s="29">
        <v>12</v>
      </c>
      <c r="C19" s="29" t="s">
        <v>64</v>
      </c>
      <c r="D19" s="29" t="s">
        <v>86</v>
      </c>
      <c r="E19" s="19">
        <v>80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11.428571428571429</v>
      </c>
    </row>
    <row r="20" spans="2:12" x14ac:dyDescent="0.25">
      <c r="B20" s="29">
        <v>13</v>
      </c>
      <c r="C20" s="29" t="s">
        <v>65</v>
      </c>
      <c r="D20" s="29" t="s">
        <v>287</v>
      </c>
      <c r="E20" s="19">
        <v>90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12.857142857142858</v>
      </c>
    </row>
    <row r="21" spans="2:12" x14ac:dyDescent="0.25">
      <c r="B21" s="29">
        <v>14</v>
      </c>
      <c r="C21" s="29" t="s">
        <v>66</v>
      </c>
      <c r="D21" s="29" t="s">
        <v>101</v>
      </c>
      <c r="E21" s="19">
        <v>70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10</v>
      </c>
    </row>
    <row r="22" spans="2:12" x14ac:dyDescent="0.25">
      <c r="B22" s="29">
        <v>15</v>
      </c>
      <c r="C22" s="29" t="s">
        <v>67</v>
      </c>
      <c r="D22" s="29" t="s">
        <v>288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</row>
    <row r="23" spans="2:12" x14ac:dyDescent="0.25">
      <c r="B23" s="29">
        <v>16</v>
      </c>
      <c r="C23" s="29" t="s">
        <v>68</v>
      </c>
      <c r="D23" s="29" t="s">
        <v>87</v>
      </c>
      <c r="E23" s="19">
        <v>90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12.857142857142858</v>
      </c>
    </row>
    <row r="24" spans="2:12" x14ac:dyDescent="0.25">
      <c r="B24" s="29">
        <v>17</v>
      </c>
      <c r="C24" s="29" t="s">
        <v>69</v>
      </c>
      <c r="D24" s="29" t="s">
        <v>88</v>
      </c>
      <c r="E24" s="19">
        <v>88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x14ac:dyDescent="0.25">
      <c r="B25" s="29">
        <v>18</v>
      </c>
      <c r="C25" s="29" t="s">
        <v>71</v>
      </c>
      <c r="D25" s="29" t="s">
        <v>90</v>
      </c>
      <c r="E25" s="19">
        <v>86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12.285714285714286</v>
      </c>
    </row>
    <row r="26" spans="2:12" x14ac:dyDescent="0.25">
      <c r="B26" s="29">
        <v>19</v>
      </c>
      <c r="C26" s="29" t="s">
        <v>72</v>
      </c>
      <c r="D26" s="29" t="s">
        <v>289</v>
      </c>
      <c r="E26" s="19">
        <v>90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12.857142857142858</v>
      </c>
    </row>
    <row r="27" spans="2:12" x14ac:dyDescent="0.25">
      <c r="B27" s="29">
        <v>20</v>
      </c>
      <c r="C27" s="29" t="s">
        <v>73</v>
      </c>
      <c r="D27" s="29" t="s">
        <v>91</v>
      </c>
      <c r="E27" s="19">
        <v>88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12.571428571428571</v>
      </c>
    </row>
    <row r="28" spans="2:12" x14ac:dyDescent="0.25">
      <c r="B28" s="29">
        <v>21</v>
      </c>
      <c r="C28" s="29" t="s">
        <v>74</v>
      </c>
      <c r="D28" s="29" t="s">
        <v>290</v>
      </c>
      <c r="E28" s="19">
        <v>90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12.857142857142858</v>
      </c>
    </row>
    <row r="29" spans="2:12" x14ac:dyDescent="0.25">
      <c r="B29" s="29">
        <v>22</v>
      </c>
      <c r="C29" s="29" t="s">
        <v>75</v>
      </c>
      <c r="D29" s="29" t="s">
        <v>92</v>
      </c>
      <c r="E29" s="19">
        <v>88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12.571428571428571</v>
      </c>
    </row>
    <row r="30" spans="2:12" x14ac:dyDescent="0.25">
      <c r="B30" s="29">
        <v>23</v>
      </c>
      <c r="C30" s="29" t="s">
        <v>76</v>
      </c>
      <c r="D30" s="29" t="s">
        <v>291</v>
      </c>
      <c r="E30" s="19">
        <v>80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11.428571428571429</v>
      </c>
    </row>
    <row r="31" spans="2:12" x14ac:dyDescent="0.25">
      <c r="B31" s="29">
        <v>24</v>
      </c>
      <c r="C31" s="29" t="s">
        <v>77</v>
      </c>
      <c r="D31" s="29" t="s">
        <v>292</v>
      </c>
      <c r="E31" s="19">
        <v>86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12.285714285714286</v>
      </c>
    </row>
    <row r="32" spans="2:12" x14ac:dyDescent="0.25">
      <c r="B32" s="31">
        <f t="shared" ref="B32:B52" si="1">B31+1</f>
        <v>25</v>
      </c>
      <c r="C32" s="31"/>
      <c r="D32" s="31"/>
      <c r="E32" s="40"/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0</v>
      </c>
    </row>
    <row r="33" spans="2:12" x14ac:dyDescent="0.25">
      <c r="B33" s="22">
        <f t="shared" si="1"/>
        <v>26</v>
      </c>
      <c r="C33" s="22"/>
      <c r="D33" s="23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x14ac:dyDescent="0.25">
      <c r="B34" s="10">
        <f t="shared" si="1"/>
        <v>27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x14ac:dyDescent="0.25">
      <c r="B35" s="10">
        <f t="shared" si="1"/>
        <v>28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x14ac:dyDescent="0.25">
      <c r="B36" s="10">
        <f t="shared" si="1"/>
        <v>29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x14ac:dyDescent="0.25">
      <c r="B37" s="10">
        <f t="shared" si="1"/>
        <v>30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x14ac:dyDescent="0.25">
      <c r="B38" s="10">
        <f t="shared" si="1"/>
        <v>31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x14ac:dyDescent="0.25">
      <c r="B39" s="10">
        <f t="shared" si="1"/>
        <v>32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x14ac:dyDescent="0.25">
      <c r="B40" s="10">
        <f t="shared" si="1"/>
        <v>33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x14ac:dyDescent="0.25">
      <c r="B41" s="10">
        <f t="shared" si="1"/>
        <v>34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x14ac:dyDescent="0.25">
      <c r="B42" s="10">
        <f t="shared" si="1"/>
        <v>35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x14ac:dyDescent="0.25">
      <c r="B43" s="10">
        <f t="shared" si="1"/>
        <v>36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x14ac:dyDescent="0.25">
      <c r="B44" s="10">
        <f t="shared" si="1"/>
        <v>37</v>
      </c>
      <c r="C44" s="13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x14ac:dyDescent="0.25">
      <c r="B45" s="10">
        <f t="shared" si="1"/>
        <v>38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x14ac:dyDescent="0.25">
      <c r="B46" s="10">
        <f t="shared" si="1"/>
        <v>39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x14ac:dyDescent="0.25">
      <c r="B47" s="10">
        <f t="shared" si="1"/>
        <v>40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x14ac:dyDescent="0.25">
      <c r="B48" s="10">
        <f t="shared" si="1"/>
        <v>41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x14ac:dyDescent="0.25">
      <c r="B49" s="10">
        <f t="shared" si="1"/>
        <v>42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x14ac:dyDescent="0.25">
      <c r="B50" s="10">
        <f t="shared" si="1"/>
        <v>43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x14ac:dyDescent="0.25">
      <c r="B51" s="10">
        <f t="shared" si="1"/>
        <v>44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x14ac:dyDescent="0.25">
      <c r="B52" s="10">
        <f t="shared" si="1"/>
        <v>45</v>
      </c>
      <c r="C52" s="6"/>
      <c r="D52" s="7"/>
      <c r="E52" s="6"/>
      <c r="F52" s="6"/>
      <c r="G52" s="6"/>
      <c r="H52" s="6"/>
      <c r="I52" s="6"/>
      <c r="J52" s="6"/>
      <c r="K52" s="6"/>
      <c r="L52" s="12">
        <f t="shared" si="0"/>
        <v>0</v>
      </c>
    </row>
    <row r="53" spans="2:12" x14ac:dyDescent="0.25">
      <c r="C53" s="49"/>
      <c r="D53" s="46"/>
      <c r="E53" s="14">
        <f t="shared" ref="E53:K53" si="2">COUNTIF(E8:E52,"&gt;=70")</f>
        <v>24</v>
      </c>
      <c r="F53" s="14">
        <f t="shared" si="2"/>
        <v>0</v>
      </c>
      <c r="G53" s="14">
        <f t="shared" si="2"/>
        <v>0</v>
      </c>
      <c r="H53" s="14">
        <f t="shared" si="2"/>
        <v>0</v>
      </c>
      <c r="I53" s="14">
        <f t="shared" si="2"/>
        <v>0</v>
      </c>
      <c r="J53" s="14">
        <f t="shared" si="2"/>
        <v>0</v>
      </c>
      <c r="K53" s="14">
        <f t="shared" si="2"/>
        <v>0</v>
      </c>
      <c r="L53" s="15">
        <f>COUNTIF(L8:L47,"&gt;=70")</f>
        <v>0</v>
      </c>
    </row>
    <row r="54" spans="2:12" x14ac:dyDescent="0.25">
      <c r="C54" s="49"/>
      <c r="D54" s="46"/>
      <c r="E54" s="16">
        <f t="shared" ref="E54:L54" si="3">COUNTIF(E8:E52,"&lt;70")</f>
        <v>0</v>
      </c>
      <c r="F54" s="16">
        <f t="shared" si="3"/>
        <v>25</v>
      </c>
      <c r="G54" s="16">
        <f t="shared" si="3"/>
        <v>25</v>
      </c>
      <c r="H54" s="16">
        <f t="shared" si="3"/>
        <v>25</v>
      </c>
      <c r="I54" s="16">
        <f t="shared" si="3"/>
        <v>25</v>
      </c>
      <c r="J54" s="16">
        <f t="shared" si="3"/>
        <v>25</v>
      </c>
      <c r="K54" s="16">
        <f t="shared" si="3"/>
        <v>25</v>
      </c>
      <c r="L54" s="16">
        <f t="shared" si="3"/>
        <v>45</v>
      </c>
    </row>
    <row r="55" spans="2:12" x14ac:dyDescent="0.25">
      <c r="C55" s="49"/>
      <c r="D55" s="46"/>
      <c r="E55" s="16">
        <f t="shared" ref="E55:L55" si="4">COUNT(E8:E52)</f>
        <v>24</v>
      </c>
      <c r="F55" s="16">
        <f t="shared" si="4"/>
        <v>25</v>
      </c>
      <c r="G55" s="16">
        <f t="shared" si="4"/>
        <v>25</v>
      </c>
      <c r="H55" s="16">
        <f t="shared" si="4"/>
        <v>25</v>
      </c>
      <c r="I55" s="16">
        <f t="shared" si="4"/>
        <v>25</v>
      </c>
      <c r="J55" s="16">
        <f t="shared" si="4"/>
        <v>25</v>
      </c>
      <c r="K55" s="16">
        <f t="shared" si="4"/>
        <v>25</v>
      </c>
      <c r="L55" s="16">
        <f t="shared" si="4"/>
        <v>45</v>
      </c>
    </row>
    <row r="56" spans="2:12" x14ac:dyDescent="0.25">
      <c r="C56" s="49"/>
      <c r="D56" s="46"/>
      <c r="E56" s="17">
        <f t="shared" ref="E56:L56" si="5">E53/E55</f>
        <v>1</v>
      </c>
      <c r="F56" s="18">
        <f t="shared" si="5"/>
        <v>0</v>
      </c>
      <c r="G56" s="18">
        <f t="shared" si="5"/>
        <v>0</v>
      </c>
      <c r="H56" s="18">
        <f t="shared" si="5"/>
        <v>0</v>
      </c>
      <c r="I56" s="18">
        <f t="shared" si="5"/>
        <v>0</v>
      </c>
      <c r="J56" s="18">
        <f t="shared" si="5"/>
        <v>0</v>
      </c>
      <c r="K56" s="18">
        <f t="shared" si="5"/>
        <v>0</v>
      </c>
      <c r="L56" s="18">
        <f t="shared" si="5"/>
        <v>0</v>
      </c>
    </row>
    <row r="57" spans="2:12" x14ac:dyDescent="0.25">
      <c r="C57" s="49"/>
      <c r="D57" s="46"/>
      <c r="E57" s="17">
        <f t="shared" ref="E57:L57" si="6">E54/E55</f>
        <v>0</v>
      </c>
      <c r="F57" s="17">
        <f t="shared" si="6"/>
        <v>1</v>
      </c>
      <c r="G57" s="18">
        <f t="shared" si="6"/>
        <v>1</v>
      </c>
      <c r="H57" s="18">
        <f t="shared" si="6"/>
        <v>1</v>
      </c>
      <c r="I57" s="18">
        <f t="shared" si="6"/>
        <v>1</v>
      </c>
      <c r="J57" s="18">
        <f t="shared" si="6"/>
        <v>1</v>
      </c>
      <c r="K57" s="18">
        <f t="shared" si="6"/>
        <v>1</v>
      </c>
      <c r="L57" s="18">
        <f t="shared" si="6"/>
        <v>1</v>
      </c>
    </row>
    <row r="58" spans="2:12" x14ac:dyDescent="0.25">
      <c r="C58" s="49"/>
      <c r="D58" s="46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DE SISTEMAS DE INFO</vt:lpstr>
      <vt:lpstr>FUNDAMENTOS DE TELEC</vt:lpstr>
      <vt:lpstr>INFOR -ADMON</vt:lpstr>
      <vt:lpstr>TALLER DE ETICA INFO</vt:lpstr>
      <vt:lpstr>TALLER DE ETICA MECA</vt:lpstr>
      <vt:lpstr>SISTEMAS OPERATIVOS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</cp:lastModifiedBy>
  <cp:lastPrinted>2023-10-05T21:48:17Z</cp:lastPrinted>
  <dcterms:created xsi:type="dcterms:W3CDTF">2023-03-14T19:16:59Z</dcterms:created>
  <dcterms:modified xsi:type="dcterms:W3CDTF">2023-10-09T04:30:52Z</dcterms:modified>
</cp:coreProperties>
</file>