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Mary\Desktop\"/>
    </mc:Choice>
  </mc:AlternateContent>
  <bookViews>
    <workbookView xWindow="0" yWindow="0" windowWidth="20400" windowHeight="765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'4'!$A$1:$N$43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0" i="23" l="1"/>
  <c r="L19" i="23" l="1"/>
  <c r="I19" i="23"/>
  <c r="L18" i="23"/>
  <c r="I18" i="23"/>
  <c r="L17" i="23"/>
  <c r="I17" i="23"/>
  <c r="L15" i="23"/>
  <c r="I15" i="23"/>
  <c r="L14" i="23"/>
  <c r="I14" i="23"/>
  <c r="S14" i="22" l="1"/>
  <c r="L19" i="22" l="1"/>
  <c r="I19" i="22"/>
  <c r="L18" i="22"/>
  <c r="I18" i="22"/>
  <c r="L17" i="22"/>
  <c r="I17" i="22"/>
  <c r="L16" i="22"/>
  <c r="I16" i="22"/>
  <c r="L15" i="22"/>
  <c r="I15" i="22"/>
  <c r="L14" i="22"/>
  <c r="I14" i="22"/>
  <c r="L19" i="10"/>
  <c r="I19" i="10"/>
  <c r="L18" i="10"/>
  <c r="I18" i="10"/>
  <c r="L17" i="10"/>
  <c r="I17" i="10"/>
  <c r="L16" i="10"/>
  <c r="I16" i="10"/>
  <c r="L15" i="10"/>
  <c r="I15" i="10"/>
  <c r="L14" i="10"/>
  <c r="I14" i="10"/>
  <c r="B37" i="10" l="1"/>
  <c r="N28" i="25" l="1"/>
  <c r="M28" i="25"/>
  <c r="K28" i="25"/>
  <c r="G28" i="25"/>
  <c r="F28" i="25"/>
  <c r="B10" i="25"/>
  <c r="B37" i="25" s="1"/>
  <c r="L8" i="25"/>
  <c r="H8" i="25"/>
  <c r="E8" i="25"/>
  <c r="N34" i="24"/>
  <c r="M34" i="24"/>
  <c r="K34" i="24"/>
  <c r="G34" i="24"/>
  <c r="F34" i="24"/>
  <c r="B10" i="24"/>
  <c r="B43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B10" i="22"/>
  <c r="B37" i="22" s="1"/>
  <c r="L8" i="22"/>
  <c r="H8" i="22"/>
  <c r="E8" i="22"/>
  <c r="N28" i="22"/>
  <c r="M28" i="22"/>
  <c r="K28" i="22"/>
  <c r="G28" i="22"/>
  <c r="F28" i="22"/>
  <c r="N28" i="10"/>
  <c r="M28" i="10"/>
  <c r="K28" i="10"/>
  <c r="G28" i="10"/>
  <c r="F28" i="10"/>
  <c r="E28" i="10"/>
  <c r="E28" i="25" l="1"/>
  <c r="E34" i="24"/>
  <c r="E28" i="23"/>
  <c r="E28" i="22"/>
  <c r="I28" i="10"/>
  <c r="J28" i="10" s="1"/>
  <c r="H28" i="10"/>
  <c r="L28" i="10"/>
  <c r="I28" i="25" l="1"/>
  <c r="L28" i="25"/>
  <c r="I34" i="24"/>
  <c r="J34" i="24" s="1"/>
  <c r="L34" i="24"/>
  <c r="H34" i="24"/>
  <c r="I28" i="23"/>
  <c r="L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<sst xmlns="http://schemas.openxmlformats.org/spreadsheetml/2006/main" count="242" uniqueCount="53">
  <si>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</si>
  <si>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</si>
  <si>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</si>
  <si>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</si>
  <si>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</si>
  <si>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</si>
  <si>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</si>
  <si>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</si>
  <si>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</si>
  <si>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</si>
  <si>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</si>
  <si>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</si>
  <si>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</si>
  <si>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</si>
  <si>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</si>
  <si>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</si>
  <si>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</si>
  <si>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</si>
  <si>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</si>
  <si>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</si>
  <si>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</si>
  <si>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</si>
  <si>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</si>
  <si>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</si>
  <si>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</si>
  <si>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</si>
  <si>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</si>
  <si>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</si>
  <si>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</si>
  <si>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</si>
  <si>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</si>
  <si>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SEPTIEMBRE 2023 - ENERO 2024</t>
  </si>
  <si>
    <t>INFORMATICA PARA LA ADMINISTRACION</t>
  </si>
  <si>
    <t>II</t>
  </si>
  <si>
    <t>INFORMATICA</t>
  </si>
  <si>
    <t>M.T.I MARIA DE LOS ANGELES PELAYO VAQUERO</t>
  </si>
  <si>
    <t>FUNDAMENTOS DE SISTEMAS DE INFORMACION</t>
  </si>
  <si>
    <t>310A</t>
  </si>
  <si>
    <t>IINF</t>
  </si>
  <si>
    <t>FUNDAMENTOS DE TELECOMUNICACIONES</t>
  </si>
  <si>
    <t>105B</t>
  </si>
  <si>
    <t>LADMON</t>
  </si>
  <si>
    <t>TALLER DE ETICA</t>
  </si>
  <si>
    <t>110A</t>
  </si>
  <si>
    <t>111A</t>
  </si>
  <si>
    <t>IMEC</t>
  </si>
  <si>
    <t xml:space="preserve">SISTEMAS OPERATIVOS </t>
  </si>
  <si>
    <t>510A</t>
  </si>
  <si>
    <t>I.S.C MARCO CAGAL ORTIZ</t>
  </si>
  <si>
    <t>I.S.C MARCOS CAGAL ORTIZ</t>
  </si>
  <si>
    <t>III</t>
  </si>
  <si>
    <t>S/E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</si>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</sst>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9" fontId="4" fillId="2" borderId="6" xfId="1" applyFont="1" applyFill="1" applyBorder="1" applyAlignment="1">
      <alignment horizontal="center" vertical="center"/>
    </xf>
    <xf numFmtId="9" fontId="4" fillId="0" borderId="6" xfId="1" applyFont="1" applyFill="1" applyBorder="1" applyAlignment="1">
      <alignment horizontal="center" vertical="center"/>
    </xf>
    <xf numFmtId="1" fontId="0" fillId="0" borderId="0" xfId="0" applyNumberForma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4" fillId="0" borderId="8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9" fontId="4" fillId="0" borderId="9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3" zoomScale="96" zoomScaleNormal="96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34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9" t="s">
        <v>4</v>
      </c>
      <c r="C8" s="39"/>
      <c r="D8" s="14" t="s">
        <v>5</v>
      </c>
      <c r="E8" s="5">
        <v>6</v>
      </c>
      <c r="G8" s="4" t="s">
        <v>6</v>
      </c>
      <c r="H8" s="5">
        <v>5</v>
      </c>
      <c r="I8" s="38" t="s">
        <v>7</v>
      </c>
      <c r="J8" s="38"/>
      <c r="K8" s="38"/>
      <c r="L8" s="39" t="s">
        <v>31</v>
      </c>
      <c r="M8" s="39"/>
      <c r="N8" s="39"/>
    </row>
    <row r="10" spans="1:14" x14ac:dyDescent="0.2">
      <c r="A10" s="4" t="s">
        <v>8</v>
      </c>
      <c r="B10" s="39" t="s">
        <v>35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2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ht="25.5" x14ac:dyDescent="0.2">
      <c r="A14" s="8" t="s">
        <v>36</v>
      </c>
      <c r="B14" s="9" t="s">
        <v>21</v>
      </c>
      <c r="C14" s="9" t="s">
        <v>37</v>
      </c>
      <c r="D14" s="9" t="s">
        <v>38</v>
      </c>
      <c r="E14" s="9">
        <v>26</v>
      </c>
      <c r="F14" s="9">
        <v>20</v>
      </c>
      <c r="G14" s="9"/>
      <c r="H14" s="10"/>
      <c r="I14" s="9">
        <f t="shared" ref="I14:I19" si="0">(E14-SUM(F14:G14))-K14</f>
        <v>6</v>
      </c>
      <c r="J14" s="10"/>
      <c r="K14" s="9">
        <v>0</v>
      </c>
      <c r="L14" s="10">
        <f t="shared" ref="L14:L19" si="1">K14/E14</f>
        <v>0</v>
      </c>
      <c r="M14" s="9">
        <v>66</v>
      </c>
      <c r="N14" s="15">
        <v>0.77</v>
      </c>
    </row>
    <row r="15" spans="1:14" s="11" customFormat="1" ht="25.5" x14ac:dyDescent="0.2">
      <c r="A15" s="8" t="s">
        <v>39</v>
      </c>
      <c r="B15" s="9" t="s">
        <v>21</v>
      </c>
      <c r="C15" s="9" t="s">
        <v>37</v>
      </c>
      <c r="D15" s="9" t="s">
        <v>38</v>
      </c>
      <c r="E15" s="9">
        <v>25</v>
      </c>
      <c r="F15" s="9">
        <v>19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68</v>
      </c>
      <c r="N15" s="15">
        <v>0.76</v>
      </c>
    </row>
    <row r="16" spans="1:14" s="11" customFormat="1" ht="25.5" x14ac:dyDescent="0.2">
      <c r="A16" s="8" t="s">
        <v>32</v>
      </c>
      <c r="B16" s="9" t="s">
        <v>21</v>
      </c>
      <c r="C16" s="9" t="s">
        <v>40</v>
      </c>
      <c r="D16" s="9" t="s">
        <v>41</v>
      </c>
      <c r="E16" s="9">
        <v>31</v>
      </c>
      <c r="F16" s="9">
        <v>21</v>
      </c>
      <c r="G16" s="9"/>
      <c r="H16" s="10"/>
      <c r="I16" s="9">
        <f t="shared" si="0"/>
        <v>10</v>
      </c>
      <c r="J16" s="10"/>
      <c r="K16" s="9">
        <v>0</v>
      </c>
      <c r="L16" s="10">
        <f t="shared" si="1"/>
        <v>0</v>
      </c>
      <c r="M16" s="9">
        <v>58</v>
      </c>
      <c r="N16" s="15">
        <v>0.68</v>
      </c>
    </row>
    <row r="17" spans="1:14" s="11" customFormat="1" x14ac:dyDescent="0.2">
      <c r="A17" s="8" t="s">
        <v>42</v>
      </c>
      <c r="B17" s="9" t="s">
        <v>21</v>
      </c>
      <c r="C17" s="9" t="s">
        <v>43</v>
      </c>
      <c r="D17" s="9" t="s">
        <v>38</v>
      </c>
      <c r="E17" s="9">
        <v>37</v>
      </c>
      <c r="F17" s="9">
        <v>29</v>
      </c>
      <c r="G17" s="9"/>
      <c r="H17" s="10"/>
      <c r="I17" s="9">
        <f t="shared" si="0"/>
        <v>8</v>
      </c>
      <c r="J17" s="10"/>
      <c r="K17" s="9">
        <v>0</v>
      </c>
      <c r="L17" s="10">
        <f t="shared" si="1"/>
        <v>0</v>
      </c>
      <c r="M17" s="9">
        <v>70</v>
      </c>
      <c r="N17" s="15">
        <v>0.78</v>
      </c>
    </row>
    <row r="18" spans="1:14" s="11" customFormat="1" x14ac:dyDescent="0.2">
      <c r="A18" s="8" t="s">
        <v>42</v>
      </c>
      <c r="B18" s="9" t="s">
        <v>21</v>
      </c>
      <c r="C18" s="9" t="s">
        <v>44</v>
      </c>
      <c r="D18" s="9" t="s">
        <v>45</v>
      </c>
      <c r="E18" s="9">
        <v>17</v>
      </c>
      <c r="F18" s="9">
        <v>14</v>
      </c>
      <c r="G18" s="9"/>
      <c r="H18" s="21"/>
      <c r="I18" s="9">
        <f t="shared" si="0"/>
        <v>3</v>
      </c>
      <c r="J18" s="21"/>
      <c r="K18" s="22">
        <v>0</v>
      </c>
      <c r="L18" s="21">
        <f t="shared" si="1"/>
        <v>0</v>
      </c>
      <c r="M18" s="9">
        <v>73</v>
      </c>
      <c r="N18" s="15">
        <v>0.82</v>
      </c>
    </row>
    <row r="19" spans="1:14" s="11" customFormat="1" x14ac:dyDescent="0.2">
      <c r="A19" s="8" t="s">
        <v>46</v>
      </c>
      <c r="B19" s="9" t="s">
        <v>21</v>
      </c>
      <c r="C19" s="9" t="s">
        <v>47</v>
      </c>
      <c r="D19" s="9" t="s">
        <v>38</v>
      </c>
      <c r="E19" s="9">
        <v>24</v>
      </c>
      <c r="F19" s="9">
        <v>24</v>
      </c>
      <c r="G19" s="9"/>
      <c r="H19" s="21"/>
      <c r="I19" s="9">
        <f t="shared" si="0"/>
        <v>0</v>
      </c>
      <c r="J19" s="21"/>
      <c r="K19" s="22">
        <v>0</v>
      </c>
      <c r="L19" s="21">
        <f t="shared" si="1"/>
        <v>0</v>
      </c>
      <c r="M19" s="9">
        <v>87</v>
      </c>
      <c r="N19" s="15">
        <v>0.71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160</v>
      </c>
      <c r="F28" s="17">
        <f>SUM(F14:F27)</f>
        <v>127</v>
      </c>
      <c r="G28" s="17">
        <f>SUM(G14:G27)</f>
        <v>0</v>
      </c>
      <c r="H28" s="18">
        <f>SUM(F28:G28)/E28</f>
        <v>0.79374999999999996</v>
      </c>
      <c r="I28" s="17">
        <f t="shared" ref="I28" si="2">(E28-SUM(F28:G28))-K28</f>
        <v>33</v>
      </c>
      <c r="J28" s="18">
        <f t="shared" ref="J28" si="3">I28/E28</f>
        <v>0.20624999999999999</v>
      </c>
      <c r="K28" s="17">
        <f>SUM(K14:K27)</f>
        <v>0</v>
      </c>
      <c r="L28" s="18">
        <f t="shared" ref="L28" si="4">K28/E28</f>
        <v>0</v>
      </c>
      <c r="M28" s="17">
        <f>AVERAGE(M14:M27)</f>
        <v>70.333333333333329</v>
      </c>
      <c r="N28" s="19">
        <f>AVERAGE(N14:N27)</f>
        <v>0.7533333333333333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M.T.I MARIA DE LOS ANGELES PELAYO VAQUERO</v>
      </c>
      <c r="C37" s="45"/>
      <c r="D37" s="45"/>
      <c r="E37" s="13"/>
      <c r="F37" s="13"/>
      <c r="G37" s="45" t="s">
        <v>49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opLeftCell="A8" zoomScale="85" zoomScaleNormal="85" zoomScaleSheetLayoutView="100" workbookViewId="0">
      <selection activeCell="R13" sqref="R13:S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9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9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9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9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9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9" x14ac:dyDescent="0.2">
      <c r="A6" s="28" t="s">
        <v>2</v>
      </c>
      <c r="B6" s="28"/>
      <c r="C6" s="28"/>
      <c r="D6" s="28"/>
      <c r="E6" s="29" t="s">
        <v>34</v>
      </c>
      <c r="F6" s="29"/>
      <c r="G6" s="29"/>
      <c r="H6" s="29"/>
      <c r="I6" s="3"/>
      <c r="J6" s="3"/>
      <c r="K6" s="3"/>
      <c r="L6" s="3"/>
      <c r="M6" s="3"/>
      <c r="N6" s="3"/>
    </row>
    <row r="7" spans="1:19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9" ht="15" x14ac:dyDescent="0.25">
      <c r="A8" s="4" t="s">
        <v>3</v>
      </c>
      <c r="B8" s="39">
        <v>2</v>
      </c>
      <c r="C8" s="39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9" t="str">
        <f>'1'!L8</f>
        <v>SEPTIEMBRE 2023 - ENERO 2024</v>
      </c>
      <c r="M8" s="39"/>
      <c r="N8" s="39"/>
    </row>
    <row r="10" spans="1:19" x14ac:dyDescent="0.2">
      <c r="A10" s="4" t="s">
        <v>8</v>
      </c>
      <c r="B10" s="39" t="str">
        <f>'1'!B10</f>
        <v>M.T.I MARIA DE LOS ANGELES PELAYO VAQUERO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9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9" x14ac:dyDescent="0.2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9" ht="15" x14ac:dyDescent="0.25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  <c r="R13" s="26">
        <v>25</v>
      </c>
      <c r="S13">
        <v>100</v>
      </c>
    </row>
    <row r="14" spans="1:19" s="11" customFormat="1" ht="25.5" x14ac:dyDescent="0.25">
      <c r="A14" s="8" t="s">
        <v>36</v>
      </c>
      <c r="B14" s="9" t="s">
        <v>33</v>
      </c>
      <c r="C14" s="9" t="s">
        <v>37</v>
      </c>
      <c r="D14" s="9" t="s">
        <v>38</v>
      </c>
      <c r="E14" s="9">
        <v>26</v>
      </c>
      <c r="F14" s="9">
        <v>25</v>
      </c>
      <c r="G14" s="9"/>
      <c r="H14" s="10"/>
      <c r="I14" s="9">
        <f t="shared" ref="I14:I19" si="0">(E14-SUM(F14:G14))-K14</f>
        <v>1</v>
      </c>
      <c r="J14" s="10"/>
      <c r="K14" s="9">
        <v>0</v>
      </c>
      <c r="L14" s="10">
        <f t="shared" ref="L14:L19" si="1">K14/E14</f>
        <v>0</v>
      </c>
      <c r="M14" s="9">
        <v>93</v>
      </c>
      <c r="N14" s="15">
        <v>0.81</v>
      </c>
      <c r="R14">
        <v>21</v>
      </c>
      <c r="S14" s="26">
        <f>(R14*S13)/R13</f>
        <v>84</v>
      </c>
    </row>
    <row r="15" spans="1:19" s="11" customFormat="1" ht="25.5" x14ac:dyDescent="0.2">
      <c r="A15" s="8" t="s">
        <v>39</v>
      </c>
      <c r="B15" s="9" t="s">
        <v>33</v>
      </c>
      <c r="C15" s="9" t="s">
        <v>37</v>
      </c>
      <c r="D15" s="9" t="s">
        <v>38</v>
      </c>
      <c r="E15" s="9">
        <v>25</v>
      </c>
      <c r="F15" s="9">
        <v>24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92</v>
      </c>
      <c r="N15" s="15">
        <v>0.76</v>
      </c>
    </row>
    <row r="16" spans="1:19" s="11" customFormat="1" ht="25.5" x14ac:dyDescent="0.2">
      <c r="A16" s="8" t="s">
        <v>32</v>
      </c>
      <c r="B16" s="9" t="s">
        <v>33</v>
      </c>
      <c r="C16" s="9" t="s">
        <v>40</v>
      </c>
      <c r="D16" s="9" t="s">
        <v>41</v>
      </c>
      <c r="E16" s="9">
        <v>31</v>
      </c>
      <c r="F16" s="9">
        <v>26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77</v>
      </c>
      <c r="N16" s="15">
        <v>0.74</v>
      </c>
    </row>
    <row r="17" spans="1:14" s="11" customFormat="1" x14ac:dyDescent="0.2">
      <c r="A17" s="8" t="s">
        <v>42</v>
      </c>
      <c r="B17" s="9" t="s">
        <v>33</v>
      </c>
      <c r="C17" s="9" t="s">
        <v>43</v>
      </c>
      <c r="D17" s="9" t="s">
        <v>38</v>
      </c>
      <c r="E17" s="9">
        <v>37</v>
      </c>
      <c r="F17" s="9">
        <v>34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88</v>
      </c>
      <c r="N17" s="15">
        <v>0.7</v>
      </c>
    </row>
    <row r="18" spans="1:14" s="11" customFormat="1" x14ac:dyDescent="0.2">
      <c r="A18" s="8" t="s">
        <v>42</v>
      </c>
      <c r="B18" s="9" t="s">
        <v>33</v>
      </c>
      <c r="C18" s="9" t="s">
        <v>44</v>
      </c>
      <c r="D18" s="9" t="s">
        <v>45</v>
      </c>
      <c r="E18" s="9">
        <v>17</v>
      </c>
      <c r="F18" s="9">
        <v>17</v>
      </c>
      <c r="G18" s="9"/>
      <c r="H18" s="21"/>
      <c r="I18" s="9">
        <f t="shared" si="0"/>
        <v>0</v>
      </c>
      <c r="J18" s="21"/>
      <c r="K18" s="22">
        <v>0</v>
      </c>
      <c r="L18" s="21">
        <f t="shared" si="1"/>
        <v>0</v>
      </c>
      <c r="M18" s="9">
        <v>96</v>
      </c>
      <c r="N18" s="15">
        <v>0.82</v>
      </c>
    </row>
    <row r="19" spans="1:14" s="11" customFormat="1" x14ac:dyDescent="0.2">
      <c r="A19" s="8" t="s">
        <v>46</v>
      </c>
      <c r="B19" s="9" t="s">
        <v>33</v>
      </c>
      <c r="C19" s="9" t="s">
        <v>47</v>
      </c>
      <c r="D19" s="9" t="s">
        <v>38</v>
      </c>
      <c r="E19" s="9">
        <v>24</v>
      </c>
      <c r="F19" s="9">
        <v>23</v>
      </c>
      <c r="G19" s="9"/>
      <c r="H19" s="21"/>
      <c r="I19" s="9">
        <f t="shared" si="0"/>
        <v>1</v>
      </c>
      <c r="J19" s="21"/>
      <c r="K19" s="22">
        <v>0</v>
      </c>
      <c r="L19" s="21">
        <f t="shared" si="1"/>
        <v>0</v>
      </c>
      <c r="M19" s="9">
        <v>96</v>
      </c>
      <c r="N19" s="15">
        <v>0.96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160</v>
      </c>
      <c r="F28" s="17">
        <f>SUM(F14:F27)</f>
        <v>149</v>
      </c>
      <c r="G28" s="17">
        <f>SUM(G14:G27)</f>
        <v>0</v>
      </c>
      <c r="H28" s="18">
        <f>SUM(F28:G28)/E28</f>
        <v>0.93125000000000002</v>
      </c>
      <c r="I28" s="17">
        <f t="shared" ref="I28" si="2">(E28-SUM(F28:G28))-K28</f>
        <v>11</v>
      </c>
      <c r="J28" s="18">
        <f t="shared" ref="J28" si="3">I28/E28</f>
        <v>6.8750000000000006E-2</v>
      </c>
      <c r="K28" s="17">
        <f>SUM(K14:K27)</f>
        <v>0</v>
      </c>
      <c r="L28" s="18">
        <f t="shared" ref="L28" si="4">K28/E28</f>
        <v>0</v>
      </c>
      <c r="M28" s="17">
        <f>AVERAGE(M14:M27)</f>
        <v>90.333333333333329</v>
      </c>
      <c r="N28" s="19">
        <f>AVERAGE(N14:N27)</f>
        <v>0.79833333333333323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M.T.I MARIA DE LOS ANGELES PELAYO VAQUERO</v>
      </c>
      <c r="C37" s="45"/>
      <c r="D37" s="45"/>
      <c r="E37" s="13"/>
      <c r="F37" s="13"/>
      <c r="G37" s="45" t="s">
        <v>49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abSelected="1" topLeftCell="A4" zoomScale="85" zoomScaleNormal="85" zoomScaleSheetLayoutView="100" workbookViewId="0">
      <selection activeCell="S27" sqref="S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9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9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9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9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9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9" x14ac:dyDescent="0.2">
      <c r="A6" s="28" t="s">
        <v>2</v>
      </c>
      <c r="B6" s="28"/>
      <c r="C6" s="28"/>
      <c r="D6" s="28"/>
      <c r="E6" s="29" t="s">
        <v>34</v>
      </c>
      <c r="F6" s="29"/>
      <c r="G6" s="29"/>
      <c r="H6" s="29"/>
      <c r="I6" s="3"/>
      <c r="J6" s="3"/>
      <c r="K6" s="3"/>
      <c r="L6" s="3"/>
      <c r="M6" s="3"/>
      <c r="N6" s="3"/>
    </row>
    <row r="7" spans="1:19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9" ht="15" x14ac:dyDescent="0.25">
      <c r="A8" s="4" t="s">
        <v>3</v>
      </c>
      <c r="B8" s="39">
        <v>3</v>
      </c>
      <c r="C8" s="39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9" t="str">
        <f>'1'!L8</f>
        <v>SEPTIEMBRE 2023 - ENERO 2024</v>
      </c>
      <c r="M8" s="39"/>
      <c r="N8" s="39"/>
    </row>
    <row r="9" spans="1:19" ht="15" x14ac:dyDescent="0.25">
      <c r="R9" s="26">
        <v>25</v>
      </c>
      <c r="S9">
        <v>100</v>
      </c>
    </row>
    <row r="10" spans="1:19" ht="15" x14ac:dyDescent="0.25">
      <c r="A10" s="4" t="s">
        <v>8</v>
      </c>
      <c r="B10" s="39" t="str">
        <f>'1'!B10</f>
        <v>M.T.I MARIA DE LOS ANGELES PELAYO VAQUERO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R10">
        <v>21</v>
      </c>
      <c r="S10" s="26">
        <f>(R10*S9)/R9</f>
        <v>84</v>
      </c>
    </row>
    <row r="11" spans="1:19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9" x14ac:dyDescent="0.2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9" x14ac:dyDescent="0.2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9" s="11" customFormat="1" ht="25.5" x14ac:dyDescent="0.2">
      <c r="A14" s="8" t="s">
        <v>36</v>
      </c>
      <c r="B14" s="9" t="s">
        <v>50</v>
      </c>
      <c r="C14" s="9" t="s">
        <v>37</v>
      </c>
      <c r="D14" s="9" t="s">
        <v>38</v>
      </c>
      <c r="E14" s="9">
        <v>26</v>
      </c>
      <c r="F14" s="9">
        <v>21</v>
      </c>
      <c r="G14" s="9"/>
      <c r="H14" s="10"/>
      <c r="I14" s="9">
        <f t="shared" ref="I14:I19" si="0">(E14-SUM(F14:G14))-K14</f>
        <v>5</v>
      </c>
      <c r="J14" s="10"/>
      <c r="K14" s="9">
        <v>0</v>
      </c>
      <c r="L14" s="10">
        <f t="shared" ref="L14:L19" si="1">K14/E14</f>
        <v>0</v>
      </c>
      <c r="M14" s="9">
        <v>69</v>
      </c>
      <c r="N14" s="15">
        <v>0.81</v>
      </c>
    </row>
    <row r="15" spans="1:19" s="11" customFormat="1" ht="25.5" x14ac:dyDescent="0.2">
      <c r="A15" s="8" t="s">
        <v>39</v>
      </c>
      <c r="B15" s="9" t="s">
        <v>50</v>
      </c>
      <c r="C15" s="9" t="s">
        <v>37</v>
      </c>
      <c r="D15" s="9" t="s">
        <v>38</v>
      </c>
      <c r="E15" s="9">
        <v>25</v>
      </c>
      <c r="F15" s="9">
        <v>21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70</v>
      </c>
      <c r="N15" s="15">
        <v>0.84</v>
      </c>
    </row>
    <row r="16" spans="1:19" s="23" customFormat="1" ht="25.5" x14ac:dyDescent="0.2">
      <c r="A16" s="8" t="s">
        <v>32</v>
      </c>
      <c r="B16" s="9" t="s">
        <v>51</v>
      </c>
      <c r="C16" s="9" t="s">
        <v>40</v>
      </c>
      <c r="D16" s="9" t="s">
        <v>41</v>
      </c>
      <c r="E16" s="9">
        <v>31</v>
      </c>
      <c r="F16" s="9"/>
      <c r="G16" s="9"/>
      <c r="H16" s="10"/>
      <c r="I16" s="9"/>
      <c r="J16" s="10"/>
      <c r="K16" s="9"/>
      <c r="L16" s="10"/>
      <c r="M16" s="9"/>
      <c r="N16" s="15"/>
      <c r="P16" s="23" t="s">
        <v>52</v>
      </c>
    </row>
    <row r="17" spans="1:14" s="51" customFormat="1" x14ac:dyDescent="0.2">
      <c r="A17" s="47" t="s">
        <v>42</v>
      </c>
      <c r="B17" s="48" t="s">
        <v>50</v>
      </c>
      <c r="C17" s="48" t="s">
        <v>43</v>
      </c>
      <c r="D17" s="48" t="s">
        <v>38</v>
      </c>
      <c r="E17" s="48">
        <v>37</v>
      </c>
      <c r="F17" s="48">
        <v>26</v>
      </c>
      <c r="G17" s="48"/>
      <c r="H17" s="49"/>
      <c r="I17" s="48">
        <f t="shared" si="0"/>
        <v>11</v>
      </c>
      <c r="J17" s="49"/>
      <c r="K17" s="48">
        <v>0</v>
      </c>
      <c r="L17" s="49">
        <f t="shared" si="1"/>
        <v>0</v>
      </c>
      <c r="M17" s="48">
        <v>58</v>
      </c>
      <c r="N17" s="50">
        <v>0.7</v>
      </c>
    </row>
    <row r="18" spans="1:14" s="11" customFormat="1" x14ac:dyDescent="0.2">
      <c r="A18" s="8" t="s">
        <v>42</v>
      </c>
      <c r="B18" s="9" t="s">
        <v>50</v>
      </c>
      <c r="C18" s="9" t="s">
        <v>44</v>
      </c>
      <c r="D18" s="9" t="s">
        <v>45</v>
      </c>
      <c r="E18" s="9">
        <v>17</v>
      </c>
      <c r="F18" s="9">
        <v>13</v>
      </c>
      <c r="G18" s="9"/>
      <c r="H18" s="21"/>
      <c r="I18" s="9">
        <f t="shared" si="0"/>
        <v>4</v>
      </c>
      <c r="J18" s="21"/>
      <c r="K18" s="22">
        <v>0</v>
      </c>
      <c r="L18" s="21">
        <f t="shared" si="1"/>
        <v>0</v>
      </c>
      <c r="M18" s="9">
        <v>64</v>
      </c>
      <c r="N18" s="15">
        <v>0.76</v>
      </c>
    </row>
    <row r="19" spans="1:14" s="11" customFormat="1" x14ac:dyDescent="0.2">
      <c r="A19" s="8" t="s">
        <v>46</v>
      </c>
      <c r="B19" s="9" t="s">
        <v>50</v>
      </c>
      <c r="C19" s="9" t="s">
        <v>47</v>
      </c>
      <c r="D19" s="9" t="s">
        <v>38</v>
      </c>
      <c r="E19" s="9">
        <v>24</v>
      </c>
      <c r="F19" s="9">
        <v>22</v>
      </c>
      <c r="G19" s="9"/>
      <c r="H19" s="21"/>
      <c r="I19" s="9">
        <f t="shared" si="0"/>
        <v>2</v>
      </c>
      <c r="J19" s="21"/>
      <c r="K19" s="22">
        <v>0</v>
      </c>
      <c r="L19" s="21">
        <f t="shared" si="1"/>
        <v>0</v>
      </c>
      <c r="M19" s="9">
        <v>79</v>
      </c>
      <c r="N19" s="15">
        <v>0.71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160</v>
      </c>
      <c r="F28" s="17">
        <f>SUM(F14:F27)</f>
        <v>103</v>
      </c>
      <c r="G28" s="17">
        <f>SUM(G14:G27)</f>
        <v>0</v>
      </c>
      <c r="H28" s="18"/>
      <c r="I28" s="17">
        <f t="shared" ref="I28" si="2">(E28-SUM(F28:G28))-K28</f>
        <v>57</v>
      </c>
      <c r="J28" s="18"/>
      <c r="K28" s="17">
        <f>SUM(K14:K27)</f>
        <v>0</v>
      </c>
      <c r="L28" s="18">
        <f t="shared" ref="L28" si="3">K28/E28</f>
        <v>0</v>
      </c>
      <c r="M28" s="17">
        <f>AVERAGE(M14:M27)</f>
        <v>68</v>
      </c>
      <c r="N28" s="19">
        <f>AVERAGE(N14:N27)</f>
        <v>0.7639999999999999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M.T.I MARIA DE LOS ANGELES PELAYO VAQUERO</v>
      </c>
      <c r="C37" s="45"/>
      <c r="D37" s="45"/>
      <c r="E37" s="13"/>
      <c r="F37" s="13"/>
      <c r="G37" s="45" t="s">
        <v>49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34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4</v>
      </c>
      <c r="C8" s="39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9" t="str">
        <f>'1'!L8</f>
        <v>SEPTIEMBRE 2023 - ENERO 2024</v>
      </c>
      <c r="M8" s="39"/>
      <c r="N8" s="39"/>
    </row>
    <row r="10" spans="1:14" x14ac:dyDescent="0.2">
      <c r="A10" s="4" t="s">
        <v>8</v>
      </c>
      <c r="B10" s="39" t="str">
        <f>'1'!B10</f>
        <v>M.T.I MARIA DE LOS ANGELES PELAYO VAQUERO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2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x14ac:dyDescent="0.2">
      <c r="A14" s="8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x14ac:dyDescent="0.2">
      <c r="A31" s="9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s="11" customFormat="1" x14ac:dyDescent="0.2">
      <c r="A32" s="9"/>
      <c r="B32" s="9"/>
      <c r="C32" s="9"/>
      <c r="D32" s="9"/>
      <c r="E32" s="9"/>
      <c r="F32" s="9"/>
      <c r="G32" s="9"/>
      <c r="H32" s="10"/>
      <c r="I32" s="9"/>
      <c r="J32" s="10"/>
      <c r="K32" s="9"/>
      <c r="L32" s="10"/>
      <c r="M32" s="9"/>
      <c r="N32" s="15"/>
    </row>
    <row r="33" spans="1:14" s="11" customFormat="1" ht="16.5" customHeight="1" x14ac:dyDescent="0.2">
      <c r="A33" s="9"/>
      <c r="B33" s="9"/>
      <c r="C33" s="9"/>
      <c r="D33" s="9"/>
      <c r="E33" s="9"/>
      <c r="F33" s="9"/>
      <c r="G33" s="9"/>
      <c r="H33" s="10"/>
      <c r="I33" s="9"/>
      <c r="J33" s="10"/>
      <c r="K33" s="9"/>
      <c r="L33" s="10"/>
      <c r="M33" s="9"/>
      <c r="N33" s="15"/>
    </row>
    <row r="34" spans="1:14" ht="13.5" thickBot="1" x14ac:dyDescent="0.25">
      <c r="A34" s="16" t="s">
        <v>24</v>
      </c>
      <c r="B34" s="17" t="s">
        <v>25</v>
      </c>
      <c r="C34" s="17" t="s">
        <v>25</v>
      </c>
      <c r="D34" s="17" t="s">
        <v>25</v>
      </c>
      <c r="E34" s="17">
        <f>SUM(E16:E33)</f>
        <v>0</v>
      </c>
      <c r="F34" s="17">
        <f>SUM(F16:F33)</f>
        <v>0</v>
      </c>
      <c r="G34" s="17">
        <f>SUM(G16:G33)</f>
        <v>0</v>
      </c>
      <c r="H34" s="18" t="e">
        <f>SUM(F34:G34)/E34</f>
        <v>#DIV/0!</v>
      </c>
      <c r="I34" s="17">
        <f t="shared" ref="I34" si="0">(E34-SUM(F34:G34))-K34</f>
        <v>0</v>
      </c>
      <c r="J34" s="18" t="e">
        <f t="shared" ref="J34" si="1">I34/E34</f>
        <v>#DIV/0!</v>
      </c>
      <c r="K34" s="17">
        <f>SUM(K16:K33)</f>
        <v>0</v>
      </c>
      <c r="L34" s="18" t="e">
        <f t="shared" ref="L34" si="2">K34/E34</f>
        <v>#DIV/0!</v>
      </c>
      <c r="M34" s="17" t="e">
        <f>AVERAGE(M16:M33)</f>
        <v>#DIV/0!</v>
      </c>
      <c r="N34" s="19" t="e">
        <f>AVERAGE(N16:N33)</f>
        <v>#DIV/0!</v>
      </c>
    </row>
    <row r="36" spans="1:14" ht="120" customHeight="1" x14ac:dyDescent="0.2">
      <c r="A36" s="35" t="s">
        <v>26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</row>
    <row r="38" spans="1:14" x14ac:dyDescent="0.2">
      <c r="A38" s="12"/>
    </row>
    <row r="39" spans="1:14" x14ac:dyDescent="0.2">
      <c r="B39" s="42" t="s">
        <v>27</v>
      </c>
      <c r="C39" s="42"/>
      <c r="D39" s="42"/>
      <c r="G39" s="27" t="s">
        <v>28</v>
      </c>
      <c r="H39" s="27"/>
      <c r="I39" s="27"/>
      <c r="J39" s="27"/>
    </row>
    <row r="40" spans="1:14" ht="62.25" customHeight="1" x14ac:dyDescent="0.2">
      <c r="B40" s="43"/>
      <c r="C40" s="43"/>
      <c r="D40" s="43"/>
      <c r="G40" s="39"/>
      <c r="H40" s="39"/>
      <c r="I40" s="39"/>
      <c r="J40" s="39"/>
    </row>
    <row r="41" spans="1:14" hidden="1" x14ac:dyDescent="0.2">
      <c r="A41" s="44" t="e">
        <v>#REF!</v>
      </c>
      <c r="B41" s="44"/>
      <c r="C41" s="6"/>
      <c r="E41" s="44"/>
      <c r="F41" s="44"/>
      <c r="G41" s="44"/>
      <c r="H41" s="44"/>
    </row>
    <row r="42" spans="1:14" hidden="1" x14ac:dyDescent="0.2"/>
    <row r="43" spans="1:14" ht="45" customHeight="1" x14ac:dyDescent="0.2">
      <c r="B43" s="45" t="str">
        <f>B10</f>
        <v>M.T.I MARIA DE LOS ANGELES PELAYO VAQUERO</v>
      </c>
      <c r="C43" s="45"/>
      <c r="D43" s="45"/>
      <c r="E43" s="13"/>
      <c r="F43" s="13"/>
      <c r="G43" s="45" t="s">
        <v>48</v>
      </c>
      <c r="H43" s="45"/>
      <c r="I43" s="45"/>
      <c r="J43" s="45"/>
    </row>
  </sheetData>
  <mergeCells count="31">
    <mergeCell ref="A41:B41"/>
    <mergeCell ref="E41:H41"/>
    <mergeCell ref="B43:D43"/>
    <mergeCell ref="G43:J43"/>
    <mergeCell ref="M12:M13"/>
    <mergeCell ref="N12:N13"/>
    <mergeCell ref="A36:N36"/>
    <mergeCell ref="B40:D40"/>
    <mergeCell ref="G40:J40"/>
    <mergeCell ref="B39:D39"/>
    <mergeCell ref="G39:J39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R19" sqref="R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42578125" style="1" bestFit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34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 t="s">
        <v>29</v>
      </c>
      <c r="C8" s="39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9" t="str">
        <f>'1'!L8</f>
        <v>SEPTIEMBRE 2023 - ENERO 2024</v>
      </c>
      <c r="M8" s="39"/>
      <c r="N8" s="39"/>
    </row>
    <row r="10" spans="1:14" x14ac:dyDescent="0.2">
      <c r="A10" s="4" t="s">
        <v>8</v>
      </c>
      <c r="B10" s="39" t="str">
        <f>'1'!B10</f>
        <v>M.T.I MARIA DE LOS ANGELES PELAYO VAQUERO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2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ht="13.5" thickBot="1" x14ac:dyDescent="0.25">
      <c r="A14" s="8"/>
      <c r="B14" s="9"/>
      <c r="C14" s="9"/>
      <c r="D14" s="9"/>
      <c r="E14" s="9"/>
      <c r="F14" s="9"/>
      <c r="G14" s="9"/>
      <c r="H14" s="25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24">
        <v>0.73</v>
      </c>
      <c r="I28" s="17">
        <f t="shared" ref="I28" si="0">(E28-SUM(F28:G28))-K28</f>
        <v>0</v>
      </c>
      <c r="J28" s="10">
        <v>0.26500000000000001</v>
      </c>
      <c r="K28" s="17">
        <f>SUM(K14:K27)</f>
        <v>0</v>
      </c>
      <c r="L28" s="18" t="e">
        <f t="shared" ref="L28" si="1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6" t="str">
        <f>B10</f>
        <v>M.T.I MARIA DE LOS ANGELES PELAYO VAQUERO</v>
      </c>
      <c r="C37" s="46"/>
      <c r="D37" s="46"/>
      <c r="E37" s="13"/>
      <c r="F37" s="13"/>
      <c r="G37" s="46" t="s">
        <v>48</v>
      </c>
      <c r="H37" s="46"/>
      <c r="I37" s="46"/>
      <c r="J37" s="46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Mary</cp:lastModifiedBy>
  <cp:revision/>
  <cp:lastPrinted>2023-10-06T22:49:11Z</cp:lastPrinted>
  <dcterms:created xsi:type="dcterms:W3CDTF">2021-11-22T14:45:25Z</dcterms:created>
  <dcterms:modified xsi:type="dcterms:W3CDTF">2023-12-05T21:52:17Z</dcterms:modified>
  <cp:category/>
  <cp:contentStatus/>
</cp:coreProperties>
</file>