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ry\Desktop\"/>
    </mc:Choice>
  </mc:AlternateContent>
  <bookViews>
    <workbookView xWindow="0" yWindow="0" windowWidth="20400" windowHeight="76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4" l="1"/>
  <c r="L25" i="24"/>
  <c r="I24" i="24"/>
  <c r="L24" i="24"/>
  <c r="I20" i="24"/>
  <c r="I18" i="24"/>
  <c r="L18" i="24"/>
  <c r="I19" i="24"/>
  <c r="L19" i="24"/>
  <c r="L16" i="24"/>
  <c r="I16" i="24"/>
  <c r="L15" i="24"/>
  <c r="I15" i="24"/>
  <c r="L23" i="24"/>
  <c r="I23" i="24"/>
  <c r="L22" i="24"/>
  <c r="I22" i="24"/>
  <c r="L21" i="24"/>
  <c r="I21" i="24"/>
  <c r="L17" i="24"/>
  <c r="I17" i="24"/>
  <c r="L14" i="24"/>
  <c r="I14" i="24"/>
  <c r="S10" i="23" l="1"/>
  <c r="L19" i="23" l="1"/>
  <c r="I19" i="23"/>
  <c r="L18" i="23"/>
  <c r="I18" i="23"/>
  <c r="L17" i="23"/>
  <c r="I17" i="23"/>
  <c r="L15" i="23"/>
  <c r="I15" i="23"/>
  <c r="L14" i="23"/>
  <c r="I14" i="23"/>
  <c r="S14" i="22" l="1"/>
  <c r="L19" i="22" l="1"/>
  <c r="I19" i="22"/>
  <c r="L18" i="22"/>
  <c r="I18" i="22"/>
  <c r="L17" i="22"/>
  <c r="I17" i="22"/>
  <c r="L16" i="22"/>
  <c r="I16" i="22"/>
  <c r="L15" i="22"/>
  <c r="I15" i="22"/>
  <c r="L14" i="22"/>
  <c r="I14" i="22"/>
  <c r="L19" i="10"/>
  <c r="I19" i="10"/>
  <c r="L18" i="10"/>
  <c r="I18" i="10"/>
  <c r="L17" i="10"/>
  <c r="I17" i="10"/>
  <c r="L16" i="10"/>
  <c r="I16" i="10"/>
  <c r="L15" i="10"/>
  <c r="I15" i="10"/>
  <c r="L14" i="10"/>
  <c r="I14" i="10"/>
  <c r="B37" i="10" l="1"/>
  <c r="N28" i="25" l="1"/>
  <c r="M28" i="25"/>
  <c r="K28" i="25"/>
  <c r="G28" i="25"/>
  <c r="F28" i="25"/>
  <c r="B10" i="25"/>
  <c r="B37" i="25" s="1"/>
  <c r="L8" i="25"/>
  <c r="H8" i="25"/>
  <c r="E8" i="25"/>
  <c r="N30" i="24"/>
  <c r="M30" i="24"/>
  <c r="K30" i="24"/>
  <c r="G30" i="24"/>
  <c r="F30" i="24"/>
  <c r="B10" i="24"/>
  <c r="B39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E28" i="25" l="1"/>
  <c r="E30" i="24"/>
  <c r="E28" i="23"/>
  <c r="E28" i="22"/>
  <c r="I28" i="10"/>
  <c r="J28" i="10" s="1"/>
  <c r="H28" i="10"/>
  <c r="L28" i="10"/>
  <c r="I28" i="25" l="1"/>
  <c r="L28" i="25"/>
  <c r="I30" i="24"/>
  <c r="J30" i="24" s="1"/>
  <c r="L30" i="24"/>
  <c r="H30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<sst xmlns="http://schemas.openxmlformats.org/spreadsheetml/2006/main" count="290" uniqueCount="56">
  <si>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</si>
  <si>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</si>
  <si>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</si>
  <si>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</si>
  <si>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</si>
  <si>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</si>
  <si>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</si>
  <si>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</si>
  <si>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</si>
  <si>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</si>
  <si>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</si>
  <si>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</si>
  <si>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</si>
  <si>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</si>
  <si>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</si>
  <si>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</si>
  <si>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</si>
  <si>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</si>
  <si>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</si>
  <si>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</si>
  <si>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</si>
  <si>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</si>
  <si>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</si>
  <si>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</si>
  <si>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</si>
  <si>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</si>
  <si>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</si>
  <si>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</si>
  <si>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</si>
  <si>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</si>
  <si>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</si>
  <si>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SEPTIEMBRE 2023 - ENERO 2024</t>
  </si>
  <si>
    <t>INFORMATICA PARA LA ADMINISTRACION</t>
  </si>
  <si>
    <t>II</t>
  </si>
  <si>
    <t>INFORMATICA</t>
  </si>
  <si>
    <t>M.T.I MARIA DE LOS ANGELES PELAYO VAQUERO</t>
  </si>
  <si>
    <t>FUNDAMENTOS DE SISTEMAS DE INFORMACION</t>
  </si>
  <si>
    <t>310A</t>
  </si>
  <si>
    <t>IINF</t>
  </si>
  <si>
    <t>FUNDAMENTOS DE TELECOMUNICACIONES</t>
  </si>
  <si>
    <t>105B</t>
  </si>
  <si>
    <t>LADMON</t>
  </si>
  <si>
    <t>TALLER DE ETICA</t>
  </si>
  <si>
    <t>110A</t>
  </si>
  <si>
    <t>111A</t>
  </si>
  <si>
    <t>IMEC</t>
  </si>
  <si>
    <t xml:space="preserve">SISTEMAS OPERATIVOS </t>
  </si>
  <si>
    <t>510A</t>
  </si>
  <si>
    <t>I.S.C MARCO CAGAL ORTIZ</t>
  </si>
  <si>
    <t>I.S.C MARCOS CAGAL ORTIZ</t>
  </si>
  <si>
    <t>III</t>
  </si>
  <si>
    <t>S/E</t>
  </si>
  <si>
    <t>.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</si>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</sst>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9" fontId="4" fillId="2" borderId="6" xfId="1" applyFont="1" applyFill="1" applyBorder="1" applyAlignment="1">
      <alignment horizontal="center" vertical="center"/>
    </xf>
    <xf numFmtId="9" fontId="4" fillId="0" borderId="6" xfId="1" applyFont="1" applyFill="1" applyBorder="1" applyAlignment="1">
      <alignment horizontal="center" vertical="center"/>
    </xf>
    <xf numFmtId="1" fontId="0" fillId="0" borderId="0" xfId="0" applyNumberFormat="1"/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3" zoomScale="96" zoomScaleNormal="9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4" t="s">
        <v>4</v>
      </c>
      <c r="C8" s="44"/>
      <c r="D8" s="14" t="s">
        <v>5</v>
      </c>
      <c r="E8" s="5">
        <v>6</v>
      </c>
      <c r="G8" s="4" t="s">
        <v>6</v>
      </c>
      <c r="H8" s="5">
        <v>5</v>
      </c>
      <c r="I8" s="43" t="s">
        <v>7</v>
      </c>
      <c r="J8" s="43"/>
      <c r="K8" s="43"/>
      <c r="L8" s="44" t="s">
        <v>31</v>
      </c>
      <c r="M8" s="44"/>
      <c r="N8" s="44"/>
    </row>
    <row r="10" spans="1:14" x14ac:dyDescent="0.2">
      <c r="A10" s="4" t="s">
        <v>8</v>
      </c>
      <c r="B10" s="44" t="s">
        <v>35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25.5" x14ac:dyDescent="0.2">
      <c r="A14" s="8" t="s">
        <v>36</v>
      </c>
      <c r="B14" s="9" t="s">
        <v>21</v>
      </c>
      <c r="C14" s="9" t="s">
        <v>37</v>
      </c>
      <c r="D14" s="9" t="s">
        <v>38</v>
      </c>
      <c r="E14" s="9">
        <v>26</v>
      </c>
      <c r="F14" s="9">
        <v>20</v>
      </c>
      <c r="G14" s="9"/>
      <c r="H14" s="10"/>
      <c r="I14" s="9">
        <f t="shared" ref="I14:I19" si="0">(E14-SUM(F14:G14))-K14</f>
        <v>6</v>
      </c>
      <c r="J14" s="10"/>
      <c r="K14" s="9">
        <v>0</v>
      </c>
      <c r="L14" s="10">
        <f t="shared" ref="L14:L19" si="1">K14/E14</f>
        <v>0</v>
      </c>
      <c r="M14" s="9">
        <v>66</v>
      </c>
      <c r="N14" s="15">
        <v>0.77</v>
      </c>
    </row>
    <row r="15" spans="1:14" s="11" customFormat="1" ht="25.5" x14ac:dyDescent="0.2">
      <c r="A15" s="8" t="s">
        <v>39</v>
      </c>
      <c r="B15" s="9" t="s">
        <v>21</v>
      </c>
      <c r="C15" s="9" t="s">
        <v>37</v>
      </c>
      <c r="D15" s="9" t="s">
        <v>38</v>
      </c>
      <c r="E15" s="9">
        <v>25</v>
      </c>
      <c r="F15" s="9">
        <v>19</v>
      </c>
      <c r="G15" s="9"/>
      <c r="H15" s="10"/>
      <c r="I15" s="9">
        <f t="shared" si="0"/>
        <v>6</v>
      </c>
      <c r="J15" s="10"/>
      <c r="K15" s="9">
        <v>0</v>
      </c>
      <c r="L15" s="10">
        <f t="shared" si="1"/>
        <v>0</v>
      </c>
      <c r="M15" s="9">
        <v>68</v>
      </c>
      <c r="N15" s="15">
        <v>0.76</v>
      </c>
    </row>
    <row r="16" spans="1:14" s="11" customFormat="1" ht="25.5" x14ac:dyDescent="0.2">
      <c r="A16" s="8" t="s">
        <v>32</v>
      </c>
      <c r="B16" s="9" t="s">
        <v>21</v>
      </c>
      <c r="C16" s="9" t="s">
        <v>40</v>
      </c>
      <c r="D16" s="9" t="s">
        <v>41</v>
      </c>
      <c r="E16" s="9">
        <v>31</v>
      </c>
      <c r="F16" s="9">
        <v>21</v>
      </c>
      <c r="G16" s="9"/>
      <c r="H16" s="10"/>
      <c r="I16" s="9">
        <f t="shared" si="0"/>
        <v>10</v>
      </c>
      <c r="J16" s="10"/>
      <c r="K16" s="9">
        <v>0</v>
      </c>
      <c r="L16" s="10">
        <f t="shared" si="1"/>
        <v>0</v>
      </c>
      <c r="M16" s="9">
        <v>58</v>
      </c>
      <c r="N16" s="15">
        <v>0.68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38</v>
      </c>
      <c r="E17" s="9">
        <v>37</v>
      </c>
      <c r="F17" s="9">
        <v>29</v>
      </c>
      <c r="G17" s="9"/>
      <c r="H17" s="10"/>
      <c r="I17" s="9">
        <f t="shared" si="0"/>
        <v>8</v>
      </c>
      <c r="J17" s="10"/>
      <c r="K17" s="9">
        <v>0</v>
      </c>
      <c r="L17" s="10">
        <f t="shared" si="1"/>
        <v>0</v>
      </c>
      <c r="M17" s="9">
        <v>70</v>
      </c>
      <c r="N17" s="15">
        <v>0.78</v>
      </c>
    </row>
    <row r="18" spans="1:14" s="11" customFormat="1" x14ac:dyDescent="0.2">
      <c r="A18" s="8" t="s">
        <v>42</v>
      </c>
      <c r="B18" s="9" t="s">
        <v>21</v>
      </c>
      <c r="C18" s="9" t="s">
        <v>44</v>
      </c>
      <c r="D18" s="9" t="s">
        <v>45</v>
      </c>
      <c r="E18" s="9">
        <v>17</v>
      </c>
      <c r="F18" s="9">
        <v>14</v>
      </c>
      <c r="G18" s="9"/>
      <c r="H18" s="21"/>
      <c r="I18" s="9">
        <f t="shared" si="0"/>
        <v>3</v>
      </c>
      <c r="J18" s="21"/>
      <c r="K18" s="22">
        <v>0</v>
      </c>
      <c r="L18" s="21">
        <f t="shared" si="1"/>
        <v>0</v>
      </c>
      <c r="M18" s="9">
        <v>73</v>
      </c>
      <c r="N18" s="15">
        <v>0.82</v>
      </c>
    </row>
    <row r="19" spans="1:14" s="11" customFormat="1" x14ac:dyDescent="0.2">
      <c r="A19" s="8" t="s">
        <v>46</v>
      </c>
      <c r="B19" s="9" t="s">
        <v>21</v>
      </c>
      <c r="C19" s="9" t="s">
        <v>47</v>
      </c>
      <c r="D19" s="9" t="s">
        <v>38</v>
      </c>
      <c r="E19" s="9">
        <v>24</v>
      </c>
      <c r="F19" s="9">
        <v>24</v>
      </c>
      <c r="G19" s="9"/>
      <c r="H19" s="21"/>
      <c r="I19" s="9">
        <f t="shared" si="0"/>
        <v>0</v>
      </c>
      <c r="J19" s="21"/>
      <c r="K19" s="22">
        <v>0</v>
      </c>
      <c r="L19" s="21">
        <f t="shared" si="1"/>
        <v>0</v>
      </c>
      <c r="M19" s="9">
        <v>87</v>
      </c>
      <c r="N19" s="15">
        <v>0.71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127</v>
      </c>
      <c r="G28" s="17">
        <f>SUM(G14:G27)</f>
        <v>0</v>
      </c>
      <c r="H28" s="18">
        <f>SUM(F28:G28)/E28</f>
        <v>0.79374999999999996</v>
      </c>
      <c r="I28" s="17">
        <f t="shared" ref="I28" si="2">(E28-SUM(F28:G28))-K28</f>
        <v>33</v>
      </c>
      <c r="J28" s="18">
        <f t="shared" ref="J28" si="3">I28/E28</f>
        <v>0.20624999999999999</v>
      </c>
      <c r="K28" s="17">
        <f>SUM(K14:K27)</f>
        <v>0</v>
      </c>
      <c r="L28" s="18">
        <f t="shared" ref="L28" si="4">K28/E28</f>
        <v>0</v>
      </c>
      <c r="M28" s="17">
        <f>AVERAGE(M14:M27)</f>
        <v>70.333333333333329</v>
      </c>
      <c r="N28" s="19">
        <f>AVERAGE(N14:N27)</f>
        <v>0.7533333333333333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M.T.I MARIA DE LOS ANGELES PELAYO VAQUERO</v>
      </c>
      <c r="C37" s="50"/>
      <c r="D37" s="50"/>
      <c r="E37" s="13"/>
      <c r="F37" s="13"/>
      <c r="G37" s="50" t="s">
        <v>49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9" zoomScale="85" zoomScaleNormal="85" zoomScaleSheetLayoutView="100" workbookViewId="0">
      <selection activeCell="R13" sqref="R13:S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9" x14ac:dyDescent="0.2">
      <c r="A6" s="33" t="s">
        <v>2</v>
      </c>
      <c r="B6" s="33"/>
      <c r="C6" s="33"/>
      <c r="D6" s="33"/>
      <c r="E6" s="34" t="s">
        <v>34</v>
      </c>
      <c r="F6" s="34"/>
      <c r="G6" s="34"/>
      <c r="H6" s="34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5" x14ac:dyDescent="0.25">
      <c r="A8" s="4" t="s">
        <v>3</v>
      </c>
      <c r="B8" s="44">
        <v>2</v>
      </c>
      <c r="C8" s="4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3" t="s">
        <v>7</v>
      </c>
      <c r="J8" s="43"/>
      <c r="K8" s="43"/>
      <c r="L8" s="44" t="str">
        <f>'1'!L8</f>
        <v>SEPTIEMBRE 2023 - ENERO 2024</v>
      </c>
      <c r="M8" s="44"/>
      <c r="N8" s="44"/>
    </row>
    <row r="10" spans="1:19" x14ac:dyDescent="0.2">
      <c r="A10" s="4" t="s">
        <v>8</v>
      </c>
      <c r="B10" s="44" t="str">
        <f>'1'!B10</f>
        <v>M.T.I MARIA DE LOS ANGELES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9" ht="15" x14ac:dyDescent="0.25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  <c r="R13" s="26">
        <v>25</v>
      </c>
      <c r="S13">
        <v>100</v>
      </c>
    </row>
    <row r="14" spans="1:19" s="11" customFormat="1" ht="25.5" x14ac:dyDescent="0.25">
      <c r="A14" s="8" t="s">
        <v>36</v>
      </c>
      <c r="B14" s="9" t="s">
        <v>33</v>
      </c>
      <c r="C14" s="9" t="s">
        <v>37</v>
      </c>
      <c r="D14" s="9" t="s">
        <v>38</v>
      </c>
      <c r="E14" s="9">
        <v>26</v>
      </c>
      <c r="F14" s="9">
        <v>25</v>
      </c>
      <c r="G14" s="9"/>
      <c r="H14" s="10"/>
      <c r="I14" s="9">
        <f t="shared" ref="I14:I19" si="0">(E14-SUM(F14:G14))-K14</f>
        <v>1</v>
      </c>
      <c r="J14" s="10"/>
      <c r="K14" s="9">
        <v>0</v>
      </c>
      <c r="L14" s="10">
        <f t="shared" ref="L14:L19" si="1">K14/E14</f>
        <v>0</v>
      </c>
      <c r="M14" s="9">
        <v>93</v>
      </c>
      <c r="N14" s="15">
        <v>0.81</v>
      </c>
      <c r="R14">
        <v>21</v>
      </c>
      <c r="S14" s="26">
        <f>(R14*S13)/R13</f>
        <v>84</v>
      </c>
    </row>
    <row r="15" spans="1:19" s="11" customFormat="1" ht="25.5" x14ac:dyDescent="0.2">
      <c r="A15" s="8" t="s">
        <v>39</v>
      </c>
      <c r="B15" s="9" t="s">
        <v>33</v>
      </c>
      <c r="C15" s="9" t="s">
        <v>37</v>
      </c>
      <c r="D15" s="9" t="s">
        <v>38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92</v>
      </c>
      <c r="N15" s="15">
        <v>0.76</v>
      </c>
    </row>
    <row r="16" spans="1:19" s="11" customFormat="1" ht="25.5" x14ac:dyDescent="0.2">
      <c r="A16" s="8" t="s">
        <v>32</v>
      </c>
      <c r="B16" s="9" t="s">
        <v>33</v>
      </c>
      <c r="C16" s="9" t="s">
        <v>40</v>
      </c>
      <c r="D16" s="9" t="s">
        <v>41</v>
      </c>
      <c r="E16" s="9">
        <v>31</v>
      </c>
      <c r="F16" s="9">
        <v>26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77</v>
      </c>
      <c r="N16" s="15">
        <v>0.74</v>
      </c>
    </row>
    <row r="17" spans="1:14" s="11" customFormat="1" x14ac:dyDescent="0.2">
      <c r="A17" s="8" t="s">
        <v>42</v>
      </c>
      <c r="B17" s="9" t="s">
        <v>33</v>
      </c>
      <c r="C17" s="9" t="s">
        <v>43</v>
      </c>
      <c r="D17" s="9" t="s">
        <v>38</v>
      </c>
      <c r="E17" s="9">
        <v>37</v>
      </c>
      <c r="F17" s="9">
        <v>34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88</v>
      </c>
      <c r="N17" s="15">
        <v>0.7</v>
      </c>
    </row>
    <row r="18" spans="1:14" s="11" customFormat="1" x14ac:dyDescent="0.2">
      <c r="A18" s="8" t="s">
        <v>42</v>
      </c>
      <c r="B18" s="9" t="s">
        <v>33</v>
      </c>
      <c r="C18" s="9" t="s">
        <v>44</v>
      </c>
      <c r="D18" s="9" t="s">
        <v>45</v>
      </c>
      <c r="E18" s="9">
        <v>17</v>
      </c>
      <c r="F18" s="9">
        <v>17</v>
      </c>
      <c r="G18" s="9"/>
      <c r="H18" s="21"/>
      <c r="I18" s="9">
        <f t="shared" si="0"/>
        <v>0</v>
      </c>
      <c r="J18" s="21"/>
      <c r="K18" s="22">
        <v>0</v>
      </c>
      <c r="L18" s="21">
        <f t="shared" si="1"/>
        <v>0</v>
      </c>
      <c r="M18" s="9">
        <v>96</v>
      </c>
      <c r="N18" s="15">
        <v>0.82</v>
      </c>
    </row>
    <row r="19" spans="1:14" s="11" customFormat="1" x14ac:dyDescent="0.2">
      <c r="A19" s="8" t="s">
        <v>46</v>
      </c>
      <c r="B19" s="9" t="s">
        <v>33</v>
      </c>
      <c r="C19" s="9" t="s">
        <v>47</v>
      </c>
      <c r="D19" s="9" t="s">
        <v>38</v>
      </c>
      <c r="E19" s="9">
        <v>24</v>
      </c>
      <c r="F19" s="9">
        <v>23</v>
      </c>
      <c r="G19" s="9"/>
      <c r="H19" s="21"/>
      <c r="I19" s="9">
        <f t="shared" si="0"/>
        <v>1</v>
      </c>
      <c r="J19" s="21"/>
      <c r="K19" s="22">
        <v>0</v>
      </c>
      <c r="L19" s="21">
        <f t="shared" si="1"/>
        <v>0</v>
      </c>
      <c r="M19" s="9">
        <v>96</v>
      </c>
      <c r="N19" s="15">
        <v>0.96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149</v>
      </c>
      <c r="G28" s="17">
        <f>SUM(G14:G27)</f>
        <v>0</v>
      </c>
      <c r="H28" s="18">
        <f>SUM(F28:G28)/E28</f>
        <v>0.93125000000000002</v>
      </c>
      <c r="I28" s="17">
        <f t="shared" ref="I28" si="2">(E28-SUM(F28:G28))-K28</f>
        <v>11</v>
      </c>
      <c r="J28" s="18">
        <f t="shared" ref="J28" si="3">I28/E28</f>
        <v>6.8750000000000006E-2</v>
      </c>
      <c r="K28" s="17">
        <f>SUM(K14:K27)</f>
        <v>0</v>
      </c>
      <c r="L28" s="18">
        <f t="shared" ref="L28" si="4">K28/E28</f>
        <v>0</v>
      </c>
      <c r="M28" s="17">
        <f>AVERAGE(M14:M27)</f>
        <v>90.333333333333329</v>
      </c>
      <c r="N28" s="19">
        <f>AVERAGE(N14:N27)</f>
        <v>0.79833333333333323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M.T.I MARIA DE LOS ANGELES PELAYO VAQUERO</v>
      </c>
      <c r="C37" s="50"/>
      <c r="D37" s="50"/>
      <c r="E37" s="13"/>
      <c r="F37" s="13"/>
      <c r="G37" s="50" t="s">
        <v>49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7" zoomScale="85" zoomScaleNormal="85" zoomScaleSheetLayoutView="100" workbookViewId="0">
      <selection activeCell="P15" sqref="P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9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9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9" x14ac:dyDescent="0.2">
      <c r="A6" s="33" t="s">
        <v>2</v>
      </c>
      <c r="B6" s="33"/>
      <c r="C6" s="33"/>
      <c r="D6" s="33"/>
      <c r="E6" s="34" t="s">
        <v>34</v>
      </c>
      <c r="F6" s="34"/>
      <c r="G6" s="34"/>
      <c r="H6" s="34"/>
      <c r="I6" s="3"/>
      <c r="J6" s="3"/>
      <c r="K6" s="3"/>
      <c r="L6" s="3"/>
      <c r="M6" s="3"/>
      <c r="N6" s="3"/>
    </row>
    <row r="7" spans="1:19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9" ht="15" x14ac:dyDescent="0.25">
      <c r="A8" s="4" t="s">
        <v>3</v>
      </c>
      <c r="B8" s="44">
        <v>3</v>
      </c>
      <c r="C8" s="4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3" t="s">
        <v>7</v>
      </c>
      <c r="J8" s="43"/>
      <c r="K8" s="43"/>
      <c r="L8" s="44" t="str">
        <f>'1'!L8</f>
        <v>SEPTIEMBRE 2023 - ENERO 2024</v>
      </c>
      <c r="M8" s="44"/>
      <c r="N8" s="44"/>
    </row>
    <row r="9" spans="1:19" ht="15" x14ac:dyDescent="0.25">
      <c r="R9" s="26">
        <v>25</v>
      </c>
      <c r="S9">
        <v>100</v>
      </c>
    </row>
    <row r="10" spans="1:19" ht="15" x14ac:dyDescent="0.25">
      <c r="A10" s="4" t="s">
        <v>8</v>
      </c>
      <c r="B10" s="44" t="str">
        <f>'1'!B10</f>
        <v>M.T.I MARIA DE LOS ANGELES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R10">
        <v>21</v>
      </c>
      <c r="S10" s="26">
        <f>(R10*S9)/R9</f>
        <v>84</v>
      </c>
    </row>
    <row r="11" spans="1:19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9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9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9" s="11" customFormat="1" ht="25.5" x14ac:dyDescent="0.2">
      <c r="A14" s="8" t="s">
        <v>36</v>
      </c>
      <c r="B14" s="9" t="s">
        <v>50</v>
      </c>
      <c r="C14" s="9" t="s">
        <v>37</v>
      </c>
      <c r="D14" s="9" t="s">
        <v>38</v>
      </c>
      <c r="E14" s="9">
        <v>26</v>
      </c>
      <c r="F14" s="9">
        <v>21</v>
      </c>
      <c r="G14" s="9"/>
      <c r="H14" s="10"/>
      <c r="I14" s="9">
        <f t="shared" ref="I14:I19" si="0">(E14-SUM(F14:G14))-K14</f>
        <v>5</v>
      </c>
      <c r="J14" s="10"/>
      <c r="K14" s="9">
        <v>0</v>
      </c>
      <c r="L14" s="10">
        <f t="shared" ref="L14:L19" si="1">K14/E14</f>
        <v>0</v>
      </c>
      <c r="M14" s="9">
        <v>69</v>
      </c>
      <c r="N14" s="15">
        <v>0.81</v>
      </c>
    </row>
    <row r="15" spans="1:19" s="11" customFormat="1" ht="25.5" x14ac:dyDescent="0.2">
      <c r="A15" s="8" t="s">
        <v>39</v>
      </c>
      <c r="B15" s="9" t="s">
        <v>50</v>
      </c>
      <c r="C15" s="9" t="s">
        <v>37</v>
      </c>
      <c r="D15" s="9" t="s">
        <v>38</v>
      </c>
      <c r="E15" s="9">
        <v>25</v>
      </c>
      <c r="F15" s="9">
        <v>21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70</v>
      </c>
      <c r="N15" s="15">
        <v>0.84</v>
      </c>
    </row>
    <row r="16" spans="1:19" s="23" customFormat="1" ht="25.5" x14ac:dyDescent="0.2">
      <c r="A16" s="8" t="s">
        <v>32</v>
      </c>
      <c r="B16" s="9" t="s">
        <v>51</v>
      </c>
      <c r="C16" s="9" t="s">
        <v>40</v>
      </c>
      <c r="D16" s="9" t="s">
        <v>41</v>
      </c>
      <c r="E16" s="9">
        <v>31</v>
      </c>
      <c r="F16" s="9"/>
      <c r="G16" s="9"/>
      <c r="H16" s="10"/>
      <c r="I16" s="9"/>
      <c r="J16" s="10"/>
      <c r="K16" s="9"/>
      <c r="L16" s="10"/>
      <c r="M16" s="9"/>
      <c r="N16" s="15"/>
      <c r="P16" s="23" t="s">
        <v>52</v>
      </c>
    </row>
    <row r="17" spans="1:14" s="31" customFormat="1" x14ac:dyDescent="0.2">
      <c r="A17" s="27" t="s">
        <v>42</v>
      </c>
      <c r="B17" s="28" t="s">
        <v>50</v>
      </c>
      <c r="C17" s="28" t="s">
        <v>43</v>
      </c>
      <c r="D17" s="28" t="s">
        <v>38</v>
      </c>
      <c r="E17" s="28">
        <v>37</v>
      </c>
      <c r="F17" s="28">
        <v>26</v>
      </c>
      <c r="G17" s="28"/>
      <c r="H17" s="29"/>
      <c r="I17" s="28">
        <f t="shared" si="0"/>
        <v>11</v>
      </c>
      <c r="J17" s="29"/>
      <c r="K17" s="28">
        <v>0</v>
      </c>
      <c r="L17" s="29">
        <f t="shared" si="1"/>
        <v>0</v>
      </c>
      <c r="M17" s="28">
        <v>58</v>
      </c>
      <c r="N17" s="30">
        <v>0.7</v>
      </c>
    </row>
    <row r="18" spans="1:14" s="11" customFormat="1" x14ac:dyDescent="0.2">
      <c r="A18" s="8" t="s">
        <v>42</v>
      </c>
      <c r="B18" s="9" t="s">
        <v>50</v>
      </c>
      <c r="C18" s="9" t="s">
        <v>44</v>
      </c>
      <c r="D18" s="9" t="s">
        <v>45</v>
      </c>
      <c r="E18" s="9">
        <v>17</v>
      </c>
      <c r="F18" s="9">
        <v>13</v>
      </c>
      <c r="G18" s="9"/>
      <c r="H18" s="21"/>
      <c r="I18" s="9">
        <f t="shared" si="0"/>
        <v>4</v>
      </c>
      <c r="J18" s="21"/>
      <c r="K18" s="22">
        <v>0</v>
      </c>
      <c r="L18" s="21">
        <f t="shared" si="1"/>
        <v>0</v>
      </c>
      <c r="M18" s="9">
        <v>64</v>
      </c>
      <c r="N18" s="15">
        <v>0.76</v>
      </c>
    </row>
    <row r="19" spans="1:14" s="11" customFormat="1" x14ac:dyDescent="0.2">
      <c r="A19" s="8" t="s">
        <v>46</v>
      </c>
      <c r="B19" s="9" t="s">
        <v>50</v>
      </c>
      <c r="C19" s="9" t="s">
        <v>47</v>
      </c>
      <c r="D19" s="9" t="s">
        <v>38</v>
      </c>
      <c r="E19" s="9">
        <v>24</v>
      </c>
      <c r="F19" s="9">
        <v>22</v>
      </c>
      <c r="G19" s="9"/>
      <c r="H19" s="21"/>
      <c r="I19" s="9">
        <f t="shared" si="0"/>
        <v>2</v>
      </c>
      <c r="J19" s="21"/>
      <c r="K19" s="22">
        <v>0</v>
      </c>
      <c r="L19" s="21">
        <f t="shared" si="1"/>
        <v>0</v>
      </c>
      <c r="M19" s="9">
        <v>79</v>
      </c>
      <c r="N19" s="15">
        <v>0.71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160</v>
      </c>
      <c r="F28" s="17">
        <f>SUM(F14:F27)</f>
        <v>103</v>
      </c>
      <c r="G28" s="17">
        <f>SUM(G14:G27)</f>
        <v>0</v>
      </c>
      <c r="H28" s="18"/>
      <c r="I28" s="17">
        <f t="shared" ref="I28" si="2">(E28-SUM(F28:G28))-K28</f>
        <v>57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68</v>
      </c>
      <c r="N28" s="19">
        <f>AVERAGE(N14:N27)</f>
        <v>0.7639999999999999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0" t="str">
        <f>B10</f>
        <v>M.T.I MARIA DE LOS ANGELES PELAYO VAQUERO</v>
      </c>
      <c r="C37" s="50"/>
      <c r="D37" s="50"/>
      <c r="E37" s="13"/>
      <c r="F37" s="13"/>
      <c r="G37" s="50" t="s">
        <v>49</v>
      </c>
      <c r="H37" s="50"/>
      <c r="I37" s="50"/>
      <c r="J37" s="5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85" zoomScaleNormal="85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>
        <v>4</v>
      </c>
      <c r="C8" s="4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3" t="s">
        <v>7</v>
      </c>
      <c r="J8" s="43"/>
      <c r="K8" s="43"/>
      <c r="L8" s="44" t="str">
        <f>'1'!L8</f>
        <v>SEPTIEMBRE 2023 - ENERO 2024</v>
      </c>
      <c r="M8" s="44"/>
      <c r="N8" s="44"/>
    </row>
    <row r="10" spans="1:14" x14ac:dyDescent="0.2">
      <c r="A10" s="4" t="s">
        <v>8</v>
      </c>
      <c r="B10" s="44" t="str">
        <f>'1'!B10</f>
        <v>M.T.I MARIA DE LOS ANGELES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ht="25.5" x14ac:dyDescent="0.2">
      <c r="A14" s="27" t="s">
        <v>36</v>
      </c>
      <c r="B14" s="28" t="s">
        <v>53</v>
      </c>
      <c r="C14" s="28" t="s">
        <v>37</v>
      </c>
      <c r="D14" s="28" t="s">
        <v>38</v>
      </c>
      <c r="E14" s="28">
        <v>26</v>
      </c>
      <c r="F14" s="28">
        <v>20</v>
      </c>
      <c r="G14" s="28"/>
      <c r="H14" s="29"/>
      <c r="I14" s="28">
        <f t="shared" ref="I14:I23" si="0">(E14-SUM(F14:G14))-K14</f>
        <v>6</v>
      </c>
      <c r="J14" s="29"/>
      <c r="K14" s="28">
        <v>0</v>
      </c>
      <c r="L14" s="29">
        <f t="shared" ref="L14:L23" si="1">K14/E14</f>
        <v>0</v>
      </c>
      <c r="M14" s="28">
        <v>67</v>
      </c>
      <c r="N14" s="30">
        <v>0.77</v>
      </c>
    </row>
    <row r="15" spans="1:14" ht="25.5" x14ac:dyDescent="0.2">
      <c r="A15" s="27" t="s">
        <v>36</v>
      </c>
      <c r="B15" s="28" t="s">
        <v>54</v>
      </c>
      <c r="C15" s="28" t="s">
        <v>37</v>
      </c>
      <c r="D15" s="28" t="s">
        <v>38</v>
      </c>
      <c r="E15" s="28">
        <v>26</v>
      </c>
      <c r="F15" s="28">
        <v>22</v>
      </c>
      <c r="G15" s="28"/>
      <c r="H15" s="29"/>
      <c r="I15" s="28">
        <f t="shared" ref="I15:I16" si="2">(E15-SUM(F15:G15))-K15</f>
        <v>4</v>
      </c>
      <c r="J15" s="29"/>
      <c r="K15" s="28">
        <v>0</v>
      </c>
      <c r="L15" s="29">
        <f t="shared" ref="L15:L16" si="3">K15/E15</f>
        <v>0</v>
      </c>
      <c r="M15" s="28">
        <v>73</v>
      </c>
      <c r="N15" s="30">
        <v>0.81</v>
      </c>
    </row>
    <row r="16" spans="1:14" ht="25.5" x14ac:dyDescent="0.2">
      <c r="A16" s="27" t="s">
        <v>39</v>
      </c>
      <c r="B16" s="28" t="s">
        <v>53</v>
      </c>
      <c r="C16" s="28" t="s">
        <v>37</v>
      </c>
      <c r="D16" s="28" t="s">
        <v>38</v>
      </c>
      <c r="E16" s="28">
        <v>25</v>
      </c>
      <c r="F16" s="28">
        <v>21</v>
      </c>
      <c r="G16" s="28"/>
      <c r="H16" s="29"/>
      <c r="I16" s="28">
        <f t="shared" si="2"/>
        <v>4</v>
      </c>
      <c r="J16" s="29"/>
      <c r="K16" s="28">
        <v>0</v>
      </c>
      <c r="L16" s="29">
        <f t="shared" si="3"/>
        <v>0</v>
      </c>
      <c r="M16" s="28">
        <v>73</v>
      </c>
      <c r="N16" s="30">
        <v>0.72</v>
      </c>
    </row>
    <row r="17" spans="1:14" ht="25.5" x14ac:dyDescent="0.2">
      <c r="A17" s="27" t="s">
        <v>39</v>
      </c>
      <c r="B17" s="28" t="s">
        <v>54</v>
      </c>
      <c r="C17" s="28" t="s">
        <v>37</v>
      </c>
      <c r="D17" s="28" t="s">
        <v>38</v>
      </c>
      <c r="E17" s="28">
        <v>25</v>
      </c>
      <c r="F17" s="28">
        <v>22</v>
      </c>
      <c r="G17" s="28"/>
      <c r="H17" s="29"/>
      <c r="I17" s="28">
        <f t="shared" si="0"/>
        <v>3</v>
      </c>
      <c r="J17" s="29"/>
      <c r="K17" s="28">
        <v>0</v>
      </c>
      <c r="L17" s="29">
        <f t="shared" si="1"/>
        <v>0</v>
      </c>
      <c r="M17" s="28">
        <v>84</v>
      </c>
      <c r="N17" s="30">
        <v>0.76</v>
      </c>
    </row>
    <row r="18" spans="1:14" ht="25.5" x14ac:dyDescent="0.2">
      <c r="A18" s="27" t="s">
        <v>32</v>
      </c>
      <c r="B18" s="28" t="s">
        <v>50</v>
      </c>
      <c r="C18" s="28" t="s">
        <v>40</v>
      </c>
      <c r="D18" s="28" t="s">
        <v>41</v>
      </c>
      <c r="E18" s="28">
        <v>31</v>
      </c>
      <c r="F18" s="28">
        <v>20</v>
      </c>
      <c r="G18" s="28"/>
      <c r="H18" s="29"/>
      <c r="I18" s="28">
        <f t="shared" ref="I18:I19" si="4">(E18-SUM(F18:G18))-K18</f>
        <v>11</v>
      </c>
      <c r="J18" s="29"/>
      <c r="K18" s="28">
        <v>0</v>
      </c>
      <c r="L18" s="29">
        <f t="shared" ref="L18:L19" si="5">K18/E18</f>
        <v>0</v>
      </c>
      <c r="M18" s="28">
        <v>62</v>
      </c>
      <c r="N18" s="30">
        <v>0.65</v>
      </c>
    </row>
    <row r="19" spans="1:14" s="11" customFormat="1" ht="25.5" x14ac:dyDescent="0.2">
      <c r="A19" s="27" t="s">
        <v>32</v>
      </c>
      <c r="B19" s="28" t="s">
        <v>53</v>
      </c>
      <c r="C19" s="28" t="s">
        <v>40</v>
      </c>
      <c r="D19" s="28" t="s">
        <v>41</v>
      </c>
      <c r="E19" s="28">
        <v>31</v>
      </c>
      <c r="F19" s="28">
        <v>25</v>
      </c>
      <c r="G19" s="28"/>
      <c r="H19" s="29"/>
      <c r="I19" s="28">
        <f t="shared" si="4"/>
        <v>6</v>
      </c>
      <c r="J19" s="29"/>
      <c r="K19" s="28">
        <v>0</v>
      </c>
      <c r="L19" s="29">
        <f t="shared" si="5"/>
        <v>0</v>
      </c>
      <c r="M19" s="28">
        <v>71</v>
      </c>
      <c r="N19" s="30">
        <v>0.71</v>
      </c>
    </row>
    <row r="20" spans="1:14" s="11" customFormat="1" ht="25.5" x14ac:dyDescent="0.2">
      <c r="A20" s="27" t="s">
        <v>32</v>
      </c>
      <c r="B20" s="28" t="s">
        <v>54</v>
      </c>
      <c r="C20" s="28" t="s">
        <v>40</v>
      </c>
      <c r="D20" s="28" t="s">
        <v>41</v>
      </c>
      <c r="E20" s="28">
        <v>31</v>
      </c>
      <c r="F20" s="28">
        <v>23</v>
      </c>
      <c r="G20" s="28"/>
      <c r="H20" s="29"/>
      <c r="I20" s="28">
        <f t="shared" si="0"/>
        <v>8</v>
      </c>
      <c r="J20" s="29"/>
      <c r="K20" s="28">
        <v>0</v>
      </c>
      <c r="L20" s="29">
        <v>0</v>
      </c>
      <c r="M20" s="28">
        <v>73</v>
      </c>
      <c r="N20" s="30">
        <v>0.77</v>
      </c>
    </row>
    <row r="21" spans="1:14" s="11" customFormat="1" x14ac:dyDescent="0.2">
      <c r="A21" s="27" t="s">
        <v>42</v>
      </c>
      <c r="B21" s="28" t="s">
        <v>53</v>
      </c>
      <c r="C21" s="28" t="s">
        <v>43</v>
      </c>
      <c r="D21" s="28" t="s">
        <v>38</v>
      </c>
      <c r="E21" s="28">
        <v>37</v>
      </c>
      <c r="F21" s="28">
        <v>25</v>
      </c>
      <c r="G21" s="28"/>
      <c r="H21" s="29"/>
      <c r="I21" s="28">
        <f t="shared" si="0"/>
        <v>12</v>
      </c>
      <c r="J21" s="29"/>
      <c r="K21" s="28">
        <v>0</v>
      </c>
      <c r="L21" s="29">
        <f t="shared" si="1"/>
        <v>0</v>
      </c>
      <c r="M21" s="28">
        <v>61</v>
      </c>
      <c r="N21" s="30">
        <v>0.68</v>
      </c>
    </row>
    <row r="22" spans="1:14" s="11" customFormat="1" x14ac:dyDescent="0.2">
      <c r="A22" s="8" t="s">
        <v>42</v>
      </c>
      <c r="B22" s="9" t="s">
        <v>53</v>
      </c>
      <c r="C22" s="9" t="s">
        <v>44</v>
      </c>
      <c r="D22" s="9" t="s">
        <v>45</v>
      </c>
      <c r="E22" s="9">
        <v>17</v>
      </c>
      <c r="F22" s="9">
        <v>14</v>
      </c>
      <c r="G22" s="9"/>
      <c r="H22" s="21"/>
      <c r="I22" s="9">
        <f t="shared" si="0"/>
        <v>3</v>
      </c>
      <c r="J22" s="21"/>
      <c r="K22" s="22">
        <v>0</v>
      </c>
      <c r="L22" s="21">
        <f t="shared" si="1"/>
        <v>0</v>
      </c>
      <c r="M22" s="9">
        <v>76</v>
      </c>
      <c r="N22" s="15">
        <v>0.82</v>
      </c>
    </row>
    <row r="23" spans="1:14" s="11" customFormat="1" x14ac:dyDescent="0.2">
      <c r="A23" s="8" t="s">
        <v>46</v>
      </c>
      <c r="B23" s="9" t="s">
        <v>53</v>
      </c>
      <c r="C23" s="9" t="s">
        <v>47</v>
      </c>
      <c r="D23" s="9" t="s">
        <v>38</v>
      </c>
      <c r="E23" s="9">
        <v>24</v>
      </c>
      <c r="F23" s="9">
        <v>22</v>
      </c>
      <c r="G23" s="9"/>
      <c r="H23" s="21"/>
      <c r="I23" s="9">
        <f t="shared" si="0"/>
        <v>2</v>
      </c>
      <c r="J23" s="21"/>
      <c r="K23" s="22">
        <v>0</v>
      </c>
      <c r="L23" s="21">
        <f t="shared" si="1"/>
        <v>0</v>
      </c>
      <c r="M23" s="9">
        <v>85</v>
      </c>
      <c r="N23" s="15">
        <v>0.88</v>
      </c>
    </row>
    <row r="24" spans="1:14" s="11" customFormat="1" x14ac:dyDescent="0.2">
      <c r="A24" s="8" t="s">
        <v>46</v>
      </c>
      <c r="B24" s="9" t="s">
        <v>54</v>
      </c>
      <c r="C24" s="9" t="s">
        <v>47</v>
      </c>
      <c r="D24" s="9" t="s">
        <v>38</v>
      </c>
      <c r="E24" s="9">
        <v>24</v>
      </c>
      <c r="F24" s="9">
        <v>23</v>
      </c>
      <c r="G24" s="9"/>
      <c r="H24" s="21"/>
      <c r="I24" s="9">
        <f t="shared" ref="I24" si="6">(E24-SUM(F24:G24))-K24</f>
        <v>1</v>
      </c>
      <c r="J24" s="21"/>
      <c r="K24" s="22">
        <v>0</v>
      </c>
      <c r="L24" s="21">
        <f t="shared" ref="L24" si="7">K24/E24</f>
        <v>0</v>
      </c>
      <c r="M24" s="9">
        <v>91</v>
      </c>
      <c r="N24" s="15">
        <v>0.57999999999999996</v>
      </c>
    </row>
    <row r="25" spans="1:14" s="11" customFormat="1" x14ac:dyDescent="0.2">
      <c r="A25" s="8" t="s">
        <v>46</v>
      </c>
      <c r="B25" s="9" t="s">
        <v>55</v>
      </c>
      <c r="C25" s="9" t="s">
        <v>47</v>
      </c>
      <c r="D25" s="9" t="s">
        <v>38</v>
      </c>
      <c r="E25" s="9">
        <v>24</v>
      </c>
      <c r="F25" s="9">
        <v>23</v>
      </c>
      <c r="G25" s="9"/>
      <c r="H25" s="21"/>
      <c r="I25" s="9">
        <f t="shared" ref="I25" si="8">(E25-SUM(F25:G25))-K25</f>
        <v>1</v>
      </c>
      <c r="J25" s="21"/>
      <c r="K25" s="22">
        <v>0</v>
      </c>
      <c r="L25" s="21">
        <f t="shared" ref="L25" si="9">K25/E25</f>
        <v>0</v>
      </c>
      <c r="M25" s="9">
        <v>95</v>
      </c>
      <c r="N25" s="15">
        <v>0.92</v>
      </c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SUM(E19:E29)</f>
        <v>188</v>
      </c>
      <c r="F30" s="17">
        <f>SUM(F19:F29)</f>
        <v>155</v>
      </c>
      <c r="G30" s="17">
        <f>SUM(G19:G29)</f>
        <v>0</v>
      </c>
      <c r="H30" s="18">
        <f>SUM(F30:G30)/E30</f>
        <v>0.82446808510638303</v>
      </c>
      <c r="I30" s="17">
        <f t="shared" ref="I30" si="10">(E30-SUM(F30:G30))-K30</f>
        <v>33</v>
      </c>
      <c r="J30" s="18">
        <f t="shared" ref="J30" si="11">I30/E30</f>
        <v>0.17553191489361702</v>
      </c>
      <c r="K30" s="17">
        <f>SUM(K19:K29)</f>
        <v>0</v>
      </c>
      <c r="L30" s="18">
        <f t="shared" ref="L30" si="12">K30/E30</f>
        <v>0</v>
      </c>
      <c r="M30" s="17">
        <f>AVERAGE(M19:M29)</f>
        <v>78.857142857142861</v>
      </c>
      <c r="N30" s="19">
        <f>AVERAGE(N19:N29)</f>
        <v>0.76571428571428568</v>
      </c>
    </row>
    <row r="32" spans="1:14" ht="120" customHeight="1" x14ac:dyDescent="0.2">
      <c r="A32" s="40" t="s">
        <v>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4" spans="1:10" x14ac:dyDescent="0.2">
      <c r="A34" s="12"/>
    </row>
    <row r="35" spans="1:10" x14ac:dyDescent="0.2">
      <c r="B35" s="47" t="s">
        <v>27</v>
      </c>
      <c r="C35" s="47"/>
      <c r="D35" s="47"/>
      <c r="G35" s="32" t="s">
        <v>28</v>
      </c>
      <c r="H35" s="32"/>
      <c r="I35" s="32"/>
      <c r="J35" s="32"/>
    </row>
    <row r="36" spans="1:10" ht="62.25" customHeight="1" x14ac:dyDescent="0.2">
      <c r="B36" s="48"/>
      <c r="C36" s="48"/>
      <c r="D36" s="48"/>
      <c r="G36" s="44"/>
      <c r="H36" s="44"/>
      <c r="I36" s="44"/>
      <c r="J36" s="44"/>
    </row>
    <row r="37" spans="1:10" hidden="1" x14ac:dyDescent="0.2">
      <c r="A37" s="49" t="e">
        <v>#REF!</v>
      </c>
      <c r="B37" s="49"/>
      <c r="C37" s="6"/>
      <c r="E37" s="49"/>
      <c r="F37" s="49"/>
      <c r="G37" s="49"/>
      <c r="H37" s="49"/>
    </row>
    <row r="38" spans="1:10" hidden="1" x14ac:dyDescent="0.2"/>
    <row r="39" spans="1:10" ht="45" customHeight="1" x14ac:dyDescent="0.2">
      <c r="B39" s="50" t="str">
        <f>B10</f>
        <v>M.T.I MARIA DE LOS ANGELES PELAYO VAQUERO</v>
      </c>
      <c r="C39" s="50"/>
      <c r="D39" s="50"/>
      <c r="E39" s="13"/>
      <c r="F39" s="13"/>
      <c r="G39" s="50" t="s">
        <v>49</v>
      </c>
      <c r="H39" s="50"/>
      <c r="I39" s="50"/>
      <c r="J39" s="5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R19" sqref="R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42578125" style="1" bestFit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3" t="s">
        <v>2</v>
      </c>
      <c r="B6" s="33"/>
      <c r="C6" s="33"/>
      <c r="D6" s="33"/>
      <c r="E6" s="34" t="s">
        <v>34</v>
      </c>
      <c r="F6" s="34"/>
      <c r="G6" s="34"/>
      <c r="H6" s="3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4" t="s">
        <v>29</v>
      </c>
      <c r="C8" s="44"/>
      <c r="D8" s="14" t="s">
        <v>5</v>
      </c>
      <c r="E8" s="20">
        <f>'1'!E8</f>
        <v>6</v>
      </c>
      <c r="F8"/>
      <c r="G8" s="4" t="s">
        <v>6</v>
      </c>
      <c r="H8" s="20">
        <f>'1'!H8</f>
        <v>5</v>
      </c>
      <c r="I8" s="43" t="s">
        <v>7</v>
      </c>
      <c r="J8" s="43"/>
      <c r="K8" s="43"/>
      <c r="L8" s="44" t="str">
        <f>'1'!L8</f>
        <v>SEPTIEMBRE 2023 - ENERO 2024</v>
      </c>
      <c r="M8" s="44"/>
      <c r="N8" s="44"/>
    </row>
    <row r="10" spans="1:14" x14ac:dyDescent="0.2">
      <c r="A10" s="4" t="s">
        <v>8</v>
      </c>
      <c r="B10" s="44" t="str">
        <f>'1'!B10</f>
        <v>M.T.I MARIA DE LOS ANGELES PELAYO VAQUERO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1" t="s">
        <v>10</v>
      </c>
      <c r="C12" s="41" t="s">
        <v>11</v>
      </c>
      <c r="D12" s="36" t="s">
        <v>12</v>
      </c>
      <c r="E12" s="36" t="s">
        <v>13</v>
      </c>
      <c r="F12" s="36" t="s">
        <v>14</v>
      </c>
      <c r="G12" s="36"/>
      <c r="H12" s="36" t="s">
        <v>15</v>
      </c>
      <c r="I12" s="36" t="s">
        <v>16</v>
      </c>
      <c r="J12" s="36" t="s">
        <v>17</v>
      </c>
      <c r="K12" s="36" t="s">
        <v>18</v>
      </c>
      <c r="L12" s="36" t="s">
        <v>19</v>
      </c>
      <c r="M12" s="36" t="s">
        <v>20</v>
      </c>
      <c r="N12" s="38" t="s">
        <v>21</v>
      </c>
    </row>
    <row r="13" spans="1:14" x14ac:dyDescent="0.2">
      <c r="A13" s="46"/>
      <c r="B13" s="42"/>
      <c r="C13" s="42"/>
      <c r="D13" s="37"/>
      <c r="E13" s="37"/>
      <c r="F13" s="7" t="s">
        <v>22</v>
      </c>
      <c r="G13" s="7" t="s">
        <v>23</v>
      </c>
      <c r="H13" s="37"/>
      <c r="I13" s="37"/>
      <c r="J13" s="37"/>
      <c r="K13" s="37"/>
      <c r="L13" s="37"/>
      <c r="M13" s="37"/>
      <c r="N13" s="39"/>
    </row>
    <row r="14" spans="1:14" s="11" customFormat="1" ht="13.5" thickBot="1" x14ac:dyDescent="0.25">
      <c r="A14" s="8"/>
      <c r="B14" s="9"/>
      <c r="C14" s="9"/>
      <c r="D14" s="9"/>
      <c r="E14" s="9"/>
      <c r="F14" s="9"/>
      <c r="G14" s="9"/>
      <c r="H14" s="25"/>
      <c r="I14" s="9"/>
      <c r="J14" s="10"/>
      <c r="K14" s="9"/>
      <c r="L14" s="10"/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>
        <v>0.73</v>
      </c>
      <c r="I28" s="17">
        <f t="shared" ref="I28" si="0">(E28-SUM(F28:G28))-K28</f>
        <v>0</v>
      </c>
      <c r="J28" s="10">
        <v>0.26500000000000001</v>
      </c>
      <c r="K28" s="17">
        <f>SUM(K14:K27)</f>
        <v>0</v>
      </c>
      <c r="L28" s="18" t="e">
        <f t="shared" ref="L28" si="1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47" t="s">
        <v>27</v>
      </c>
      <c r="C33" s="47"/>
      <c r="D33" s="47"/>
      <c r="G33" s="32" t="s">
        <v>28</v>
      </c>
      <c r="H33" s="32"/>
      <c r="I33" s="32"/>
      <c r="J33" s="32"/>
    </row>
    <row r="34" spans="1:10" ht="62.25" customHeight="1" x14ac:dyDescent="0.2">
      <c r="B34" s="48"/>
      <c r="C34" s="48"/>
      <c r="D34" s="48"/>
      <c r="G34" s="44"/>
      <c r="H34" s="44"/>
      <c r="I34" s="44"/>
      <c r="J34" s="44"/>
    </row>
    <row r="35" spans="1:10" hidden="1" x14ac:dyDescent="0.2">
      <c r="A35" s="49" t="e">
        <v>#REF!</v>
      </c>
      <c r="B35" s="49"/>
      <c r="C35" s="6"/>
      <c r="E35" s="49"/>
      <c r="F35" s="49"/>
      <c r="G35" s="49"/>
      <c r="H35" s="49"/>
    </row>
    <row r="36" spans="1:10" hidden="1" x14ac:dyDescent="0.2"/>
    <row r="37" spans="1:10" ht="45" customHeight="1" x14ac:dyDescent="0.2">
      <c r="B37" s="51" t="str">
        <f>B10</f>
        <v>M.T.I MARIA DE LOS ANGELES PELAYO VAQUERO</v>
      </c>
      <c r="C37" s="51"/>
      <c r="D37" s="51"/>
      <c r="E37" s="13"/>
      <c r="F37" s="13"/>
      <c r="G37" s="51" t="s">
        <v>48</v>
      </c>
      <c r="H37" s="51"/>
      <c r="I37" s="51"/>
      <c r="J37" s="5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</cp:lastModifiedBy>
  <cp:revision/>
  <cp:lastPrinted>2023-10-06T22:49:11Z</cp:lastPrinted>
  <dcterms:created xsi:type="dcterms:W3CDTF">2021-11-22T14:45:25Z</dcterms:created>
  <dcterms:modified xsi:type="dcterms:W3CDTF">2024-01-11T19:01:54Z</dcterms:modified>
  <cp:category/>
  <cp:contentStatus/>
</cp:coreProperties>
</file>