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5" l="1"/>
  <c r="L16" i="25"/>
  <c r="L19" i="25" l="1"/>
  <c r="I19" i="25"/>
  <c r="L18" i="25"/>
  <c r="I18" i="25"/>
  <c r="L17" i="25"/>
  <c r="I17" i="25"/>
  <c r="L15" i="25"/>
  <c r="I15" i="25"/>
  <c r="L14" i="25"/>
  <c r="I14" i="25"/>
  <c r="I25" i="24" l="1"/>
  <c r="L25" i="24"/>
  <c r="I24" i="24"/>
  <c r="L24" i="24"/>
  <c r="I20" i="24"/>
  <c r="I18" i="24"/>
  <c r="L18" i="24"/>
  <c r="I19" i="24"/>
  <c r="L19" i="24"/>
  <c r="L16" i="24"/>
  <c r="I16" i="24"/>
  <c r="L15" i="24"/>
  <c r="I15" i="24"/>
  <c r="L23" i="24"/>
  <c r="I23" i="24"/>
  <c r="L22" i="24"/>
  <c r="I22" i="24"/>
  <c r="L21" i="24"/>
  <c r="I21" i="24"/>
  <c r="L17" i="24"/>
  <c r="I17" i="24"/>
  <c r="L14" i="24"/>
  <c r="I14" i="24"/>
  <c r="S10" i="23" l="1"/>
  <c r="L19" i="23" l="1"/>
  <c r="I19" i="23"/>
  <c r="L18" i="23"/>
  <c r="I18" i="23"/>
  <c r="L17" i="23"/>
  <c r="I17" i="23"/>
  <c r="L15" i="23"/>
  <c r="I15" i="23"/>
  <c r="L14" i="23"/>
  <c r="I14" i="23"/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0" i="24"/>
  <c r="M30" i="24"/>
  <c r="K30" i="24"/>
  <c r="G30" i="24"/>
  <c r="F30" i="24"/>
  <c r="B10" i="24"/>
  <c r="B39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0" i="24"/>
  <c r="E28" i="23"/>
  <c r="E28" i="22"/>
  <c r="I28" i="10"/>
  <c r="J28" i="10" s="1"/>
  <c r="H28" i="10"/>
  <c r="L28" i="10"/>
  <c r="I28" i="25" l="1"/>
  <c r="L28" i="25"/>
  <c r="I30" i="24"/>
  <c r="J30" i="24" s="1"/>
  <c r="L30" i="24"/>
  <c r="H30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<sst xmlns="http://schemas.openxmlformats.org/spreadsheetml/2006/main" count="314" uniqueCount="56">
  <si>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</si>
  <si>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</si>
  <si>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</si>
  <si>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</si>
  <si>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</si>
  <si>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</si>
  <si>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</si>
  <si>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</si>
  <si>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</si>
  <si>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</si>
  <si>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</si>
  <si>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</si>
  <si>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</si>
  <si>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</si>
  <si>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</si>
  <si>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</si>
  <si>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</si>
  <si>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</si>
  <si>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</si>
  <si>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</si>
  <si>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</si>
  <si>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</si>
  <si>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</si>
  <si>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</si>
  <si>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</si>
  <si>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</si>
  <si>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</si>
  <si>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</si>
  <si>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</si>
  <si>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</si>
  <si>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</si>
  <si>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</si>
  <si>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</si>
  <si>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</si>
  <si>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</si>
  <si>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</si>
  <si>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</si>
  <si>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</si>
  <si>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</si>
  <si>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</si>
  <si>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</si>
  <si>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</si>
  <si>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</si>
  <si>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</si>
  <si>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</si>
  <si>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</si>
  <si>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</si>
  <si>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</si>
  <si>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</si>
  <si>
    <t>I.S.C MARCOS CAGAL ORTIZ</t>
  </si>
  <si>
    <t>III</t>
  </si>
  <si>
    <t>S/E</t>
  </si>
  <si>
    <t>.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</si>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</sst>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6</v>
      </c>
      <c r="G8" s="4" t="s">
        <v>6</v>
      </c>
      <c r="H8" s="5">
        <v>5</v>
      </c>
      <c r="I8" s="44" t="s">
        <v>7</v>
      </c>
      <c r="J8" s="44"/>
      <c r="K8" s="44"/>
      <c r="L8" s="38" t="s">
        <v>31</v>
      </c>
      <c r="M8" s="38"/>
      <c r="N8" s="38"/>
    </row>
    <row r="10" spans="1:14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M.T.I MARIA DE LOS ANGELES PELAYO VAQUERO</v>
      </c>
      <c r="C37" s="32"/>
      <c r="D37" s="32"/>
      <c r="E37" s="13"/>
      <c r="F37" s="13"/>
      <c r="G37" s="32" t="s">
        <v>49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9" zoomScale="85" zoomScaleNormal="85" zoomScaleSheetLayoutView="100" workbookViewId="0">
      <selection activeCell="R13" sqref="R13:S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9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SEPTIEMBRE 2023 - ENERO 2024</v>
      </c>
      <c r="M8" s="38"/>
      <c r="N8" s="38"/>
    </row>
    <row r="10" spans="1:19" x14ac:dyDescent="0.2">
      <c r="A10" s="4" t="s">
        <v>8</v>
      </c>
      <c r="B10" s="38" t="str">
        <f>'1'!B10</f>
        <v>M.T.I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9" ht="15" x14ac:dyDescent="0.25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  <c r="R13" s="25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25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M.T.I MARIA DE LOS ANGELES PELAYO VAQUERO</v>
      </c>
      <c r="C37" s="32"/>
      <c r="D37" s="32"/>
      <c r="E37" s="13"/>
      <c r="F37" s="13"/>
      <c r="G37" s="32" t="s">
        <v>49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="85" zoomScaleNormal="85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9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SEPTIEMBRE 2023 - ENERO 2024</v>
      </c>
      <c r="M8" s="38"/>
      <c r="N8" s="38"/>
    </row>
    <row r="9" spans="1:19" ht="15" x14ac:dyDescent="0.25">
      <c r="R9" s="25">
        <v>25</v>
      </c>
      <c r="S9">
        <v>100</v>
      </c>
    </row>
    <row r="10" spans="1:19" ht="15" x14ac:dyDescent="0.25">
      <c r="A10" s="4" t="s">
        <v>8</v>
      </c>
      <c r="B10" s="38" t="str">
        <f>'1'!B10</f>
        <v>M.T.I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R10">
        <v>21</v>
      </c>
      <c r="S10" s="25">
        <f>(R10*S9)/R9</f>
        <v>84</v>
      </c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9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9" s="11" customFormat="1" ht="25.5" x14ac:dyDescent="0.2">
      <c r="A14" s="8" t="s">
        <v>36</v>
      </c>
      <c r="B14" s="9" t="s">
        <v>50</v>
      </c>
      <c r="C14" s="9" t="s">
        <v>37</v>
      </c>
      <c r="D14" s="9" t="s">
        <v>38</v>
      </c>
      <c r="E14" s="9">
        <v>26</v>
      </c>
      <c r="F14" s="9">
        <v>21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0.81</v>
      </c>
    </row>
    <row r="15" spans="1:19" s="11" customFormat="1" ht="25.5" x14ac:dyDescent="0.2">
      <c r="A15" s="8" t="s">
        <v>39</v>
      </c>
      <c r="B15" s="9" t="s">
        <v>50</v>
      </c>
      <c r="C15" s="9" t="s">
        <v>37</v>
      </c>
      <c r="D15" s="9" t="s">
        <v>38</v>
      </c>
      <c r="E15" s="9">
        <v>25</v>
      </c>
      <c r="F15" s="9">
        <v>21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70</v>
      </c>
      <c r="N15" s="15">
        <v>0.84</v>
      </c>
    </row>
    <row r="16" spans="1:19" s="23" customFormat="1" ht="25.5" x14ac:dyDescent="0.2">
      <c r="A16" s="8" t="s">
        <v>32</v>
      </c>
      <c r="B16" s="9" t="s">
        <v>51</v>
      </c>
      <c r="C16" s="9" t="s">
        <v>40</v>
      </c>
      <c r="D16" s="9" t="s">
        <v>41</v>
      </c>
      <c r="E16" s="9">
        <v>31</v>
      </c>
      <c r="F16" s="9"/>
      <c r="G16" s="9"/>
      <c r="H16" s="10"/>
      <c r="I16" s="9"/>
      <c r="J16" s="10"/>
      <c r="K16" s="9"/>
      <c r="L16" s="10"/>
      <c r="M16" s="9"/>
      <c r="N16" s="15"/>
      <c r="P16" s="23" t="s">
        <v>52</v>
      </c>
    </row>
    <row r="17" spans="1:14" s="30" customFormat="1" x14ac:dyDescent="0.2">
      <c r="A17" s="26" t="s">
        <v>42</v>
      </c>
      <c r="B17" s="27" t="s">
        <v>50</v>
      </c>
      <c r="C17" s="27" t="s">
        <v>43</v>
      </c>
      <c r="D17" s="27" t="s">
        <v>38</v>
      </c>
      <c r="E17" s="27">
        <v>37</v>
      </c>
      <c r="F17" s="27">
        <v>26</v>
      </c>
      <c r="G17" s="27"/>
      <c r="H17" s="28"/>
      <c r="I17" s="27">
        <f t="shared" si="0"/>
        <v>11</v>
      </c>
      <c r="J17" s="28"/>
      <c r="K17" s="27">
        <v>0</v>
      </c>
      <c r="L17" s="28">
        <f t="shared" si="1"/>
        <v>0</v>
      </c>
      <c r="M17" s="27">
        <v>58</v>
      </c>
      <c r="N17" s="29">
        <v>0.7</v>
      </c>
    </row>
    <row r="18" spans="1:14" s="11" customFormat="1" x14ac:dyDescent="0.2">
      <c r="A18" s="8" t="s">
        <v>42</v>
      </c>
      <c r="B18" s="9" t="s">
        <v>50</v>
      </c>
      <c r="C18" s="9" t="s">
        <v>44</v>
      </c>
      <c r="D18" s="9" t="s">
        <v>45</v>
      </c>
      <c r="E18" s="9">
        <v>17</v>
      </c>
      <c r="F18" s="9">
        <v>13</v>
      </c>
      <c r="G18" s="9"/>
      <c r="H18" s="21"/>
      <c r="I18" s="9">
        <f t="shared" si="0"/>
        <v>4</v>
      </c>
      <c r="J18" s="21"/>
      <c r="K18" s="22">
        <v>0</v>
      </c>
      <c r="L18" s="21">
        <f t="shared" si="1"/>
        <v>0</v>
      </c>
      <c r="M18" s="9">
        <v>64</v>
      </c>
      <c r="N18" s="15">
        <v>0.76</v>
      </c>
    </row>
    <row r="19" spans="1:14" s="11" customFormat="1" x14ac:dyDescent="0.2">
      <c r="A19" s="8" t="s">
        <v>46</v>
      </c>
      <c r="B19" s="9" t="s">
        <v>50</v>
      </c>
      <c r="C19" s="9" t="s">
        <v>47</v>
      </c>
      <c r="D19" s="9" t="s">
        <v>38</v>
      </c>
      <c r="E19" s="9">
        <v>24</v>
      </c>
      <c r="F19" s="9">
        <v>22</v>
      </c>
      <c r="G19" s="9"/>
      <c r="H19" s="21"/>
      <c r="I19" s="9">
        <f t="shared" si="0"/>
        <v>2</v>
      </c>
      <c r="J19" s="21"/>
      <c r="K19" s="22">
        <v>0</v>
      </c>
      <c r="L19" s="21">
        <f t="shared" si="1"/>
        <v>0</v>
      </c>
      <c r="M19" s="9">
        <v>79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103</v>
      </c>
      <c r="G28" s="17">
        <f>SUM(G14:G27)</f>
        <v>0</v>
      </c>
      <c r="H28" s="18"/>
      <c r="I28" s="17">
        <f t="shared" ref="I28" si="2">(E28-SUM(F28:G28))-K28</f>
        <v>57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68</v>
      </c>
      <c r="N28" s="19">
        <f>AVERAGE(N14:N27)</f>
        <v>0.7639999999999999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M.T.I MARIA DE LOS ANGELES PELAYO VAQUERO</v>
      </c>
      <c r="C37" s="32"/>
      <c r="D37" s="32"/>
      <c r="E37" s="13"/>
      <c r="F37" s="13"/>
      <c r="G37" s="32" t="s">
        <v>49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M.T.I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ht="25.5" x14ac:dyDescent="0.2">
      <c r="A14" s="26" t="s">
        <v>36</v>
      </c>
      <c r="B14" s="27" t="s">
        <v>53</v>
      </c>
      <c r="C14" s="27" t="s">
        <v>37</v>
      </c>
      <c r="D14" s="27" t="s">
        <v>38</v>
      </c>
      <c r="E14" s="27">
        <v>26</v>
      </c>
      <c r="F14" s="27">
        <v>20</v>
      </c>
      <c r="G14" s="27"/>
      <c r="H14" s="28"/>
      <c r="I14" s="27">
        <f t="shared" ref="I14:I23" si="0">(E14-SUM(F14:G14))-K14</f>
        <v>6</v>
      </c>
      <c r="J14" s="28"/>
      <c r="K14" s="27">
        <v>0</v>
      </c>
      <c r="L14" s="28">
        <f t="shared" ref="L14:L23" si="1">K14/E14</f>
        <v>0</v>
      </c>
      <c r="M14" s="27">
        <v>67</v>
      </c>
      <c r="N14" s="29">
        <v>0.77</v>
      </c>
    </row>
    <row r="15" spans="1:14" ht="25.5" x14ac:dyDescent="0.2">
      <c r="A15" s="26" t="s">
        <v>36</v>
      </c>
      <c r="B15" s="27" t="s">
        <v>54</v>
      </c>
      <c r="C15" s="27" t="s">
        <v>37</v>
      </c>
      <c r="D15" s="27" t="s">
        <v>38</v>
      </c>
      <c r="E15" s="27">
        <v>26</v>
      </c>
      <c r="F15" s="27">
        <v>22</v>
      </c>
      <c r="G15" s="27"/>
      <c r="H15" s="28"/>
      <c r="I15" s="27">
        <f t="shared" ref="I15:I16" si="2">(E15-SUM(F15:G15))-K15</f>
        <v>4</v>
      </c>
      <c r="J15" s="28"/>
      <c r="K15" s="27">
        <v>0</v>
      </c>
      <c r="L15" s="28">
        <f t="shared" ref="L15:L16" si="3">K15/E15</f>
        <v>0</v>
      </c>
      <c r="M15" s="27">
        <v>73</v>
      </c>
      <c r="N15" s="29">
        <v>0.81</v>
      </c>
    </row>
    <row r="16" spans="1:14" ht="25.5" x14ac:dyDescent="0.2">
      <c r="A16" s="26" t="s">
        <v>39</v>
      </c>
      <c r="B16" s="27" t="s">
        <v>53</v>
      </c>
      <c r="C16" s="27" t="s">
        <v>37</v>
      </c>
      <c r="D16" s="27" t="s">
        <v>38</v>
      </c>
      <c r="E16" s="27">
        <v>25</v>
      </c>
      <c r="F16" s="27">
        <v>21</v>
      </c>
      <c r="G16" s="27"/>
      <c r="H16" s="28"/>
      <c r="I16" s="27">
        <f t="shared" si="2"/>
        <v>4</v>
      </c>
      <c r="J16" s="28"/>
      <c r="K16" s="27">
        <v>0</v>
      </c>
      <c r="L16" s="28">
        <f t="shared" si="3"/>
        <v>0</v>
      </c>
      <c r="M16" s="27">
        <v>73</v>
      </c>
      <c r="N16" s="29">
        <v>0.72</v>
      </c>
    </row>
    <row r="17" spans="1:14" ht="25.5" x14ac:dyDescent="0.2">
      <c r="A17" s="26" t="s">
        <v>39</v>
      </c>
      <c r="B17" s="27" t="s">
        <v>54</v>
      </c>
      <c r="C17" s="27" t="s">
        <v>37</v>
      </c>
      <c r="D17" s="27" t="s">
        <v>38</v>
      </c>
      <c r="E17" s="27">
        <v>25</v>
      </c>
      <c r="F17" s="27">
        <v>22</v>
      </c>
      <c r="G17" s="27"/>
      <c r="H17" s="28"/>
      <c r="I17" s="27">
        <f t="shared" si="0"/>
        <v>3</v>
      </c>
      <c r="J17" s="28"/>
      <c r="K17" s="27">
        <v>0</v>
      </c>
      <c r="L17" s="28">
        <f t="shared" si="1"/>
        <v>0</v>
      </c>
      <c r="M17" s="27">
        <v>84</v>
      </c>
      <c r="N17" s="29">
        <v>0.76</v>
      </c>
    </row>
    <row r="18" spans="1:14" ht="25.5" x14ac:dyDescent="0.2">
      <c r="A18" s="26" t="s">
        <v>32</v>
      </c>
      <c r="B18" s="27" t="s">
        <v>50</v>
      </c>
      <c r="C18" s="27" t="s">
        <v>40</v>
      </c>
      <c r="D18" s="27" t="s">
        <v>41</v>
      </c>
      <c r="E18" s="27">
        <v>31</v>
      </c>
      <c r="F18" s="27">
        <v>20</v>
      </c>
      <c r="G18" s="27"/>
      <c r="H18" s="28"/>
      <c r="I18" s="27">
        <f t="shared" ref="I18:I19" si="4">(E18-SUM(F18:G18))-K18</f>
        <v>11</v>
      </c>
      <c r="J18" s="28"/>
      <c r="K18" s="27">
        <v>0</v>
      </c>
      <c r="L18" s="28">
        <f t="shared" ref="L18:L19" si="5">K18/E18</f>
        <v>0</v>
      </c>
      <c r="M18" s="27">
        <v>62</v>
      </c>
      <c r="N18" s="29">
        <v>0.65</v>
      </c>
    </row>
    <row r="19" spans="1:14" s="11" customFormat="1" ht="25.5" x14ac:dyDescent="0.2">
      <c r="A19" s="26" t="s">
        <v>32</v>
      </c>
      <c r="B19" s="27" t="s">
        <v>53</v>
      </c>
      <c r="C19" s="27" t="s">
        <v>40</v>
      </c>
      <c r="D19" s="27" t="s">
        <v>41</v>
      </c>
      <c r="E19" s="27">
        <v>31</v>
      </c>
      <c r="F19" s="27">
        <v>25</v>
      </c>
      <c r="G19" s="27"/>
      <c r="H19" s="28"/>
      <c r="I19" s="27">
        <f t="shared" si="4"/>
        <v>6</v>
      </c>
      <c r="J19" s="28"/>
      <c r="K19" s="27">
        <v>0</v>
      </c>
      <c r="L19" s="28">
        <f t="shared" si="5"/>
        <v>0</v>
      </c>
      <c r="M19" s="27">
        <v>71</v>
      </c>
      <c r="N19" s="29">
        <v>0.71</v>
      </c>
    </row>
    <row r="20" spans="1:14" s="11" customFormat="1" ht="25.5" x14ac:dyDescent="0.2">
      <c r="A20" s="26" t="s">
        <v>32</v>
      </c>
      <c r="B20" s="27" t="s">
        <v>54</v>
      </c>
      <c r="C20" s="27" t="s">
        <v>40</v>
      </c>
      <c r="D20" s="27" t="s">
        <v>41</v>
      </c>
      <c r="E20" s="27">
        <v>31</v>
      </c>
      <c r="F20" s="27">
        <v>23</v>
      </c>
      <c r="G20" s="27"/>
      <c r="H20" s="28"/>
      <c r="I20" s="27">
        <f t="shared" si="0"/>
        <v>8</v>
      </c>
      <c r="J20" s="28"/>
      <c r="K20" s="27">
        <v>0</v>
      </c>
      <c r="L20" s="28">
        <v>0</v>
      </c>
      <c r="M20" s="27">
        <v>73</v>
      </c>
      <c r="N20" s="29">
        <v>0.77</v>
      </c>
    </row>
    <row r="21" spans="1:14" s="11" customFormat="1" x14ac:dyDescent="0.2">
      <c r="A21" s="26" t="s">
        <v>42</v>
      </c>
      <c r="B21" s="27" t="s">
        <v>53</v>
      </c>
      <c r="C21" s="27" t="s">
        <v>43</v>
      </c>
      <c r="D21" s="27" t="s">
        <v>38</v>
      </c>
      <c r="E21" s="27">
        <v>37</v>
      </c>
      <c r="F21" s="27">
        <v>25</v>
      </c>
      <c r="G21" s="27"/>
      <c r="H21" s="28"/>
      <c r="I21" s="27">
        <f t="shared" si="0"/>
        <v>12</v>
      </c>
      <c r="J21" s="28"/>
      <c r="K21" s="27">
        <v>0</v>
      </c>
      <c r="L21" s="28">
        <f t="shared" si="1"/>
        <v>0</v>
      </c>
      <c r="M21" s="27">
        <v>61</v>
      </c>
      <c r="N21" s="29">
        <v>0.68</v>
      </c>
    </row>
    <row r="22" spans="1:14" s="11" customFormat="1" x14ac:dyDescent="0.2">
      <c r="A22" s="8" t="s">
        <v>42</v>
      </c>
      <c r="B22" s="9" t="s">
        <v>53</v>
      </c>
      <c r="C22" s="9" t="s">
        <v>44</v>
      </c>
      <c r="D22" s="9" t="s">
        <v>45</v>
      </c>
      <c r="E22" s="9">
        <v>17</v>
      </c>
      <c r="F22" s="9">
        <v>14</v>
      </c>
      <c r="G22" s="9"/>
      <c r="H22" s="21"/>
      <c r="I22" s="9">
        <f t="shared" si="0"/>
        <v>3</v>
      </c>
      <c r="J22" s="21"/>
      <c r="K22" s="22">
        <v>0</v>
      </c>
      <c r="L22" s="21">
        <f t="shared" si="1"/>
        <v>0</v>
      </c>
      <c r="M22" s="9">
        <v>76</v>
      </c>
      <c r="N22" s="15">
        <v>0.82</v>
      </c>
    </row>
    <row r="23" spans="1:14" s="11" customFormat="1" x14ac:dyDescent="0.2">
      <c r="A23" s="8" t="s">
        <v>46</v>
      </c>
      <c r="B23" s="9" t="s">
        <v>53</v>
      </c>
      <c r="C23" s="9" t="s">
        <v>47</v>
      </c>
      <c r="D23" s="9" t="s">
        <v>38</v>
      </c>
      <c r="E23" s="9">
        <v>24</v>
      </c>
      <c r="F23" s="9">
        <v>22</v>
      </c>
      <c r="G23" s="9"/>
      <c r="H23" s="21"/>
      <c r="I23" s="9">
        <f t="shared" si="0"/>
        <v>2</v>
      </c>
      <c r="J23" s="21"/>
      <c r="K23" s="22">
        <v>0</v>
      </c>
      <c r="L23" s="21">
        <f t="shared" si="1"/>
        <v>0</v>
      </c>
      <c r="M23" s="9">
        <v>85</v>
      </c>
      <c r="N23" s="15">
        <v>0.88</v>
      </c>
    </row>
    <row r="24" spans="1:14" s="11" customFormat="1" x14ac:dyDescent="0.2">
      <c r="A24" s="8" t="s">
        <v>46</v>
      </c>
      <c r="B24" s="9" t="s">
        <v>54</v>
      </c>
      <c r="C24" s="9" t="s">
        <v>47</v>
      </c>
      <c r="D24" s="9" t="s">
        <v>38</v>
      </c>
      <c r="E24" s="9">
        <v>24</v>
      </c>
      <c r="F24" s="9">
        <v>23</v>
      </c>
      <c r="G24" s="9"/>
      <c r="H24" s="21"/>
      <c r="I24" s="9">
        <f t="shared" ref="I24" si="6">(E24-SUM(F24:G24))-K24</f>
        <v>1</v>
      </c>
      <c r="J24" s="21"/>
      <c r="K24" s="22">
        <v>0</v>
      </c>
      <c r="L24" s="21">
        <f t="shared" ref="L24" si="7">K24/E24</f>
        <v>0</v>
      </c>
      <c r="M24" s="9">
        <v>91</v>
      </c>
      <c r="N24" s="15">
        <v>0.57999999999999996</v>
      </c>
    </row>
    <row r="25" spans="1:14" s="11" customFormat="1" x14ac:dyDescent="0.2">
      <c r="A25" s="8" t="s">
        <v>46</v>
      </c>
      <c r="B25" s="9" t="s">
        <v>55</v>
      </c>
      <c r="C25" s="9" t="s">
        <v>47</v>
      </c>
      <c r="D25" s="9" t="s">
        <v>38</v>
      </c>
      <c r="E25" s="9">
        <v>24</v>
      </c>
      <c r="F25" s="9">
        <v>23</v>
      </c>
      <c r="G25" s="9"/>
      <c r="H25" s="21"/>
      <c r="I25" s="9">
        <f t="shared" ref="I25" si="8">(E25-SUM(F25:G25))-K25</f>
        <v>1</v>
      </c>
      <c r="J25" s="21"/>
      <c r="K25" s="22">
        <v>0</v>
      </c>
      <c r="L25" s="21">
        <f t="shared" ref="L25" si="9">K25/E25</f>
        <v>0</v>
      </c>
      <c r="M25" s="9">
        <v>95</v>
      </c>
      <c r="N25" s="15">
        <v>0.92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SUM(E19:E29)</f>
        <v>188</v>
      </c>
      <c r="F30" s="17">
        <f>SUM(F19:F29)</f>
        <v>155</v>
      </c>
      <c r="G30" s="17">
        <f>SUM(G19:G29)</f>
        <v>0</v>
      </c>
      <c r="H30" s="18">
        <f>SUM(F30:G30)/E30</f>
        <v>0.82446808510638303</v>
      </c>
      <c r="I30" s="17">
        <f t="shared" ref="I30" si="10">(E30-SUM(F30:G30))-K30</f>
        <v>33</v>
      </c>
      <c r="J30" s="18">
        <f t="shared" ref="J30" si="11">I30/E30</f>
        <v>0.17553191489361702</v>
      </c>
      <c r="K30" s="17">
        <f>SUM(K19:K29)</f>
        <v>0</v>
      </c>
      <c r="L30" s="18">
        <f t="shared" ref="L30" si="12">K30/E30</f>
        <v>0</v>
      </c>
      <c r="M30" s="17">
        <f>AVERAGE(M19:M29)</f>
        <v>78.857142857142861</v>
      </c>
      <c r="N30" s="19">
        <f>AVERAGE(N19:N29)</f>
        <v>0.76571428571428568</v>
      </c>
    </row>
    <row r="32" spans="1:14" ht="120" customHeight="1" x14ac:dyDescent="0.2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 x14ac:dyDescent="0.2">
      <c r="A34" s="12"/>
    </row>
    <row r="35" spans="1:10" x14ac:dyDescent="0.2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 x14ac:dyDescent="0.2">
      <c r="B36" s="37"/>
      <c r="C36" s="37"/>
      <c r="D36" s="37"/>
      <c r="G36" s="38"/>
      <c r="H36" s="38"/>
      <c r="I36" s="38"/>
      <c r="J36" s="38"/>
    </row>
    <row r="37" spans="1:10" hidden="1" x14ac:dyDescent="0.2">
      <c r="A37" s="31" t="e">
        <v>#REF!</v>
      </c>
      <c r="B37" s="31"/>
      <c r="C37" s="6"/>
      <c r="E37" s="31"/>
      <c r="F37" s="31"/>
      <c r="G37" s="31"/>
      <c r="H37" s="31"/>
    </row>
    <row r="38" spans="1:10" hidden="1" x14ac:dyDescent="0.2"/>
    <row r="39" spans="1:10" ht="45" customHeight="1" x14ac:dyDescent="0.2">
      <c r="B39" s="32" t="str">
        <f>B10</f>
        <v>M.T.I MARIA DE LOS ANGELES PELAYO VAQUERO</v>
      </c>
      <c r="C39" s="32"/>
      <c r="D39" s="32"/>
      <c r="E39" s="13"/>
      <c r="F39" s="13"/>
      <c r="G39" s="32" t="s">
        <v>49</v>
      </c>
      <c r="H39" s="32"/>
      <c r="I39" s="32"/>
      <c r="J39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SEPTIEMBRE 2023 - ENERO 2024</v>
      </c>
      <c r="M8" s="38"/>
      <c r="N8" s="38"/>
    </row>
    <row r="10" spans="1:14" x14ac:dyDescent="0.2">
      <c r="A10" s="4" t="s">
        <v>8</v>
      </c>
      <c r="B10" s="38" t="str">
        <f>'1'!B10</f>
        <v>M.T.I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36</v>
      </c>
      <c r="B14" s="9" t="s">
        <v>18</v>
      </c>
      <c r="C14" s="9" t="s">
        <v>37</v>
      </c>
      <c r="D14" s="9" t="s">
        <v>38</v>
      </c>
      <c r="E14" s="9">
        <v>26</v>
      </c>
      <c r="F14" s="9">
        <v>16</v>
      </c>
      <c r="G14" s="9">
        <v>7</v>
      </c>
      <c r="H14" s="10">
        <v>0.88</v>
      </c>
      <c r="I14" s="9">
        <f t="shared" ref="I14:I19" si="0">(E14-SUM(F14:G14))-K14</f>
        <v>3</v>
      </c>
      <c r="J14" s="10">
        <v>0.12</v>
      </c>
      <c r="K14" s="9">
        <v>0</v>
      </c>
      <c r="L14" s="10">
        <f t="shared" ref="L14:L19" si="1">K14/E14</f>
        <v>0</v>
      </c>
      <c r="M14" s="9">
        <v>77</v>
      </c>
      <c r="N14" s="15">
        <v>0.77</v>
      </c>
    </row>
    <row r="15" spans="1:14" s="11" customFormat="1" ht="25.5" x14ac:dyDescent="0.2">
      <c r="A15" s="8" t="s">
        <v>39</v>
      </c>
      <c r="B15" s="9" t="s">
        <v>18</v>
      </c>
      <c r="C15" s="9" t="s">
        <v>37</v>
      </c>
      <c r="D15" s="9" t="s">
        <v>38</v>
      </c>
      <c r="E15" s="9">
        <v>25</v>
      </c>
      <c r="F15" s="9">
        <v>19</v>
      </c>
      <c r="G15" s="9">
        <v>2</v>
      </c>
      <c r="H15" s="10">
        <v>0.84</v>
      </c>
      <c r="I15" s="9">
        <f t="shared" si="0"/>
        <v>4</v>
      </c>
      <c r="J15" s="10">
        <v>0.16</v>
      </c>
      <c r="K15" s="9">
        <v>0</v>
      </c>
      <c r="L15" s="10">
        <f t="shared" si="1"/>
        <v>0</v>
      </c>
      <c r="M15" s="9">
        <v>75</v>
      </c>
      <c r="N15" s="15">
        <v>0.8</v>
      </c>
    </row>
    <row r="16" spans="1:14" s="11" customFormat="1" ht="25.5" x14ac:dyDescent="0.2">
      <c r="A16" s="8" t="s">
        <v>32</v>
      </c>
      <c r="B16" s="9" t="s">
        <v>18</v>
      </c>
      <c r="C16" s="9" t="s">
        <v>40</v>
      </c>
      <c r="D16" s="9" t="s">
        <v>41</v>
      </c>
      <c r="E16" s="9">
        <v>31</v>
      </c>
      <c r="F16" s="9">
        <v>21</v>
      </c>
      <c r="G16" s="9">
        <v>6</v>
      </c>
      <c r="H16" s="10">
        <v>0.87</v>
      </c>
      <c r="I16" s="9">
        <f t="shared" ref="I16" si="2">(E16-SUM(F16:G16))-K16</f>
        <v>4</v>
      </c>
      <c r="J16" s="10">
        <v>0.13</v>
      </c>
      <c r="K16" s="9">
        <v>0</v>
      </c>
      <c r="L16" s="10">
        <f t="shared" ref="L16" si="3">K16/E16</f>
        <v>0</v>
      </c>
      <c r="M16" s="9">
        <v>77</v>
      </c>
      <c r="N16" s="15">
        <v>0.81</v>
      </c>
    </row>
    <row r="17" spans="1:14" s="11" customFormat="1" x14ac:dyDescent="0.2">
      <c r="A17" s="26" t="s">
        <v>42</v>
      </c>
      <c r="B17" s="27" t="s">
        <v>18</v>
      </c>
      <c r="C17" s="27" t="s">
        <v>43</v>
      </c>
      <c r="D17" s="27" t="s">
        <v>38</v>
      </c>
      <c r="E17" s="27">
        <v>37</v>
      </c>
      <c r="F17" s="27">
        <v>26</v>
      </c>
      <c r="G17" s="27">
        <v>7</v>
      </c>
      <c r="H17" s="28">
        <v>0.89</v>
      </c>
      <c r="I17" s="27">
        <f t="shared" si="0"/>
        <v>4</v>
      </c>
      <c r="J17" s="28">
        <v>0.11</v>
      </c>
      <c r="K17" s="27">
        <v>0</v>
      </c>
      <c r="L17" s="28">
        <f t="shared" si="1"/>
        <v>0</v>
      </c>
      <c r="M17" s="27">
        <v>77</v>
      </c>
      <c r="N17" s="29">
        <v>0.81</v>
      </c>
    </row>
    <row r="18" spans="1:14" s="11" customFormat="1" x14ac:dyDescent="0.2">
      <c r="A18" s="8" t="s">
        <v>42</v>
      </c>
      <c r="B18" s="9" t="s">
        <v>18</v>
      </c>
      <c r="C18" s="9" t="s">
        <v>44</v>
      </c>
      <c r="D18" s="9" t="s">
        <v>45</v>
      </c>
      <c r="E18" s="9">
        <v>17</v>
      </c>
      <c r="F18" s="9">
        <v>13</v>
      </c>
      <c r="G18" s="9">
        <v>4</v>
      </c>
      <c r="H18" s="21">
        <v>1</v>
      </c>
      <c r="I18" s="9">
        <f t="shared" si="0"/>
        <v>0</v>
      </c>
      <c r="J18" s="21">
        <v>0</v>
      </c>
      <c r="K18" s="22">
        <v>0</v>
      </c>
      <c r="L18" s="21">
        <f t="shared" si="1"/>
        <v>0</v>
      </c>
      <c r="M18" s="9">
        <v>88</v>
      </c>
      <c r="N18" s="15">
        <v>0.76</v>
      </c>
    </row>
    <row r="19" spans="1:14" s="11" customFormat="1" x14ac:dyDescent="0.2">
      <c r="A19" s="8" t="s">
        <v>46</v>
      </c>
      <c r="B19" s="9" t="s">
        <v>18</v>
      </c>
      <c r="C19" s="9" t="s">
        <v>47</v>
      </c>
      <c r="D19" s="9" t="s">
        <v>38</v>
      </c>
      <c r="E19" s="9">
        <v>24</v>
      </c>
      <c r="F19" s="9">
        <v>22</v>
      </c>
      <c r="G19" s="9">
        <v>0</v>
      </c>
      <c r="H19" s="21">
        <v>0.92</v>
      </c>
      <c r="I19" s="9">
        <f t="shared" si="0"/>
        <v>2</v>
      </c>
      <c r="J19" s="21">
        <v>0.08</v>
      </c>
      <c r="K19" s="22">
        <v>0</v>
      </c>
      <c r="L19" s="21">
        <f t="shared" si="1"/>
        <v>0</v>
      </c>
      <c r="M19" s="9">
        <v>85</v>
      </c>
      <c r="N19" s="15">
        <v>0.88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117</v>
      </c>
      <c r="G28" s="17">
        <f>SUM(G14:G27)</f>
        <v>26</v>
      </c>
      <c r="H28" s="24">
        <v>0.73</v>
      </c>
      <c r="I28" s="17">
        <f t="shared" ref="I28" si="4">(E28-SUM(F28:G28))-K28</f>
        <v>17</v>
      </c>
      <c r="J28" s="10">
        <v>0.26500000000000001</v>
      </c>
      <c r="K28" s="17">
        <f>SUM(K14:K27)</f>
        <v>0</v>
      </c>
      <c r="L28" s="18">
        <f t="shared" ref="L28" si="5">K28/E28</f>
        <v>0</v>
      </c>
      <c r="M28" s="17">
        <f>AVERAGE(M14:M27)</f>
        <v>79.833333333333329</v>
      </c>
      <c r="N28" s="19">
        <f>AVERAGE(N14:N27)</f>
        <v>0.80500000000000005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50" t="str">
        <f>B10</f>
        <v>M.T.I MARIA DE LOS ANGELES PELAYO VAQUERO</v>
      </c>
      <c r="C37" s="50"/>
      <c r="D37" s="50"/>
      <c r="E37" s="13"/>
      <c r="F37" s="13"/>
      <c r="G37" s="50" t="s">
        <v>48</v>
      </c>
      <c r="H37" s="50"/>
      <c r="I37" s="50"/>
      <c r="J37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2024-01-13T00:24:07Z</dcterms:modified>
  <cp:category/>
  <cp:contentStatus/>
</cp:coreProperties>
</file>