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REPORTE 4\"/>
    </mc:Choice>
  </mc:AlternateContent>
  <xr:revisionPtr revIDLastSave="0" documentId="13_ncr:1_{5627C570-C1B7-4815-A5B2-7A27B74DD9A3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FUNDAMENTOS " sheetId="1" r:id="rId1"/>
    <sheet name="OPERACIONES A " sheetId="5" r:id="rId2"/>
    <sheet name="OPERACIONES B" sheetId="4" r:id="rId3"/>
    <sheet name="RELACIONES I A" sheetId="6" r:id="rId4"/>
    <sheet name="RELACIONES I B" sheetId="7" r:id="rId5"/>
    <sheet name="GESTION 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9" i="4"/>
  <c r="Q52" i="4" s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9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10" i="8"/>
  <c r="Q11" i="8"/>
  <c r="Q12" i="8"/>
  <c r="Q13" i="8"/>
  <c r="Q14" i="8"/>
  <c r="Q15" i="8"/>
  <c r="Q16" i="8"/>
  <c r="Q17" i="8"/>
  <c r="Q18" i="8"/>
  <c r="Q19" i="8"/>
  <c r="Q20" i="8"/>
  <c r="Q9" i="8"/>
  <c r="Q10" i="7"/>
  <c r="Q11" i="7"/>
  <c r="Q12" i="7"/>
  <c r="Q13" i="7"/>
  <c r="Q14" i="7"/>
  <c r="Q15" i="7"/>
  <c r="Q16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9" i="6"/>
  <c r="M52" i="6" l="1"/>
  <c r="K52" i="5"/>
  <c r="L52" i="7"/>
  <c r="K52" i="8"/>
  <c r="L51" i="6"/>
  <c r="L51" i="4"/>
  <c r="P52" i="8"/>
  <c r="O52" i="8"/>
  <c r="M52" i="8"/>
  <c r="L52" i="8"/>
  <c r="J52" i="8"/>
  <c r="P51" i="8"/>
  <c r="P54" i="8" s="1"/>
  <c r="O51" i="8"/>
  <c r="O54" i="8" s="1"/>
  <c r="M51" i="8"/>
  <c r="M54" i="8" s="1"/>
  <c r="L51" i="8"/>
  <c r="L54" i="8" s="1"/>
  <c r="K51" i="8"/>
  <c r="J51" i="8"/>
  <c r="J54" i="8" s="1"/>
  <c r="P50" i="8"/>
  <c r="P53" i="8" s="1"/>
  <c r="O50" i="8"/>
  <c r="O53" i="8" s="1"/>
  <c r="M50" i="8"/>
  <c r="M53" i="8" s="1"/>
  <c r="L50" i="8"/>
  <c r="L53" i="8" s="1"/>
  <c r="K50" i="8"/>
  <c r="J50" i="8"/>
  <c r="J53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P52" i="7"/>
  <c r="O52" i="7"/>
  <c r="N52" i="7"/>
  <c r="M52" i="7"/>
  <c r="K52" i="7"/>
  <c r="J52" i="7"/>
  <c r="P51" i="7"/>
  <c r="P54" i="7" s="1"/>
  <c r="O51" i="7"/>
  <c r="O54" i="7" s="1"/>
  <c r="N51" i="7"/>
  <c r="N54" i="7" s="1"/>
  <c r="M51" i="7"/>
  <c r="M54" i="7" s="1"/>
  <c r="L51" i="7"/>
  <c r="K51" i="7"/>
  <c r="J51" i="7"/>
  <c r="J54" i="7" s="1"/>
  <c r="P50" i="7"/>
  <c r="P53" i="7" s="1"/>
  <c r="O50" i="7"/>
  <c r="O53" i="7" s="1"/>
  <c r="N50" i="7"/>
  <c r="N53" i="7" s="1"/>
  <c r="M50" i="7"/>
  <c r="M53" i="7" s="1"/>
  <c r="L50" i="7"/>
  <c r="K50" i="7"/>
  <c r="K53" i="7" s="1"/>
  <c r="J50" i="7"/>
  <c r="J53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P52" i="6"/>
  <c r="O52" i="6"/>
  <c r="K52" i="6"/>
  <c r="J52" i="6"/>
  <c r="P51" i="6"/>
  <c r="P54" i="6" s="1"/>
  <c r="O51" i="6"/>
  <c r="O54" i="6" s="1"/>
  <c r="M51" i="6"/>
  <c r="K51" i="6"/>
  <c r="K54" i="6" s="1"/>
  <c r="J51" i="6"/>
  <c r="P50" i="6"/>
  <c r="P53" i="6" s="1"/>
  <c r="O50" i="6"/>
  <c r="O53" i="6" s="1"/>
  <c r="M50" i="6"/>
  <c r="K50" i="6"/>
  <c r="J5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2" i="5"/>
  <c r="O52" i="5"/>
  <c r="N52" i="5"/>
  <c r="M52" i="5"/>
  <c r="J52" i="5"/>
  <c r="P51" i="5"/>
  <c r="O51" i="5"/>
  <c r="N51" i="5"/>
  <c r="M51" i="5"/>
  <c r="K51" i="5"/>
  <c r="J51" i="5"/>
  <c r="P50" i="5"/>
  <c r="O50" i="5"/>
  <c r="N50" i="5"/>
  <c r="M50" i="5"/>
  <c r="K50" i="5"/>
  <c r="J5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P52" i="4"/>
  <c r="O52" i="4"/>
  <c r="N52" i="4"/>
  <c r="M52" i="4"/>
  <c r="K52" i="4"/>
  <c r="J52" i="4"/>
  <c r="P51" i="4"/>
  <c r="P54" i="4" s="1"/>
  <c r="O51" i="4"/>
  <c r="O54" i="4" s="1"/>
  <c r="N51" i="4"/>
  <c r="M51" i="4"/>
  <c r="K51" i="4"/>
  <c r="J51" i="4"/>
  <c r="P50" i="4"/>
  <c r="P53" i="4" s="1"/>
  <c r="O50" i="4"/>
  <c r="O53" i="4" s="1"/>
  <c r="N50" i="4"/>
  <c r="M50" i="4"/>
  <c r="L50" i="4"/>
  <c r="K50" i="4"/>
  <c r="J5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N54" i="5" l="1"/>
  <c r="N53" i="5"/>
  <c r="P54" i="5"/>
  <c r="O53" i="5"/>
  <c r="O54" i="5"/>
  <c r="P53" i="5"/>
  <c r="M54" i="5"/>
  <c r="M53" i="5"/>
  <c r="N54" i="4"/>
  <c r="M54" i="4"/>
  <c r="N53" i="4"/>
  <c r="M53" i="4"/>
  <c r="N51" i="6"/>
  <c r="N52" i="6"/>
  <c r="Q50" i="6"/>
  <c r="N50" i="6"/>
  <c r="M54" i="6"/>
  <c r="M53" i="6"/>
  <c r="N52" i="8"/>
  <c r="N51" i="8"/>
  <c r="N54" i="8" s="1"/>
  <c r="N50" i="8"/>
  <c r="N53" i="8" s="1"/>
  <c r="K53" i="8"/>
  <c r="K54" i="8"/>
  <c r="L52" i="6"/>
  <c r="L54" i="6" s="1"/>
  <c r="L50" i="6"/>
  <c r="L53" i="6" s="1"/>
  <c r="K53" i="5"/>
  <c r="K54" i="5"/>
  <c r="Q50" i="5"/>
  <c r="L54" i="7"/>
  <c r="L53" i="7"/>
  <c r="Q53" i="4"/>
  <c r="L52" i="4"/>
  <c r="L53" i="4" s="1"/>
  <c r="L50" i="5"/>
  <c r="L51" i="5"/>
  <c r="L52" i="5"/>
  <c r="K54" i="4"/>
  <c r="K53" i="4"/>
  <c r="K54" i="7"/>
  <c r="Q52" i="7"/>
  <c r="K53" i="6"/>
  <c r="J53" i="6"/>
  <c r="J54" i="6"/>
  <c r="Q51" i="8"/>
  <c r="Q54" i="8" s="1"/>
  <c r="Q52" i="8"/>
  <c r="J54" i="4"/>
  <c r="J53" i="4"/>
  <c r="Q51" i="4"/>
  <c r="Q51" i="5"/>
  <c r="Q52" i="5"/>
  <c r="J53" i="5"/>
  <c r="J54" i="5"/>
  <c r="Q50" i="8"/>
  <c r="Q53" i="8" s="1"/>
  <c r="Q50" i="7"/>
  <c r="Q53" i="7" s="1"/>
  <c r="Q51" i="7"/>
  <c r="J52" i="1"/>
  <c r="J51" i="1"/>
  <c r="Q53" i="5" l="1"/>
  <c r="N54" i="6"/>
  <c r="N53" i="6"/>
  <c r="Q52" i="6"/>
  <c r="Q53" i="6" s="1"/>
  <c r="Q51" i="6"/>
  <c r="Q54" i="6" s="1"/>
  <c r="Q54" i="4"/>
  <c r="L54" i="4"/>
  <c r="L54" i="5"/>
  <c r="L53" i="5"/>
  <c r="Q54" i="7"/>
  <c r="Q54" i="5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M50" i="1"/>
  <c r="N50" i="1"/>
  <c r="O50" i="1"/>
  <c r="P50" i="1"/>
  <c r="J54" i="1"/>
  <c r="J50" i="1"/>
  <c r="P54" i="1" l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<sst xmlns="http://schemas.openxmlformats.org/spreadsheetml/2006/main" count="409" uniqueCount="249">
  <si>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</si>
  <si>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</si>
  <si>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</si>
  <si>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</si>
  <si>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</si>
  <si>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</si>
  <si>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</si>
  <si>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</si>
  <si>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</si>
  <si>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</si>
  <si>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</si>
  <si>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</si>
  <si>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</si>
  <si>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</si>
  <si>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</si>
  <si>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</si>
  <si>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</si>
  <si>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</si>
  <si>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</si>
  <si>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</si>
  <si>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</si>
  <si>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</si>
  <si>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</si>
  <si>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</si>
  <si>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</si>
  <si>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231U0015</t>
  </si>
  <si>
    <t>BELLI ARRES LUIS MAURI</t>
  </si>
  <si>
    <t>231U0017</t>
  </si>
  <si>
    <t>BONOLA ALFONSO CRISTIAN DE JESUS</t>
  </si>
  <si>
    <t>231U0020</t>
  </si>
  <si>
    <t>CABRERA BAPO MARIA JOSE</t>
  </si>
  <si>
    <t>231U0028</t>
  </si>
  <si>
    <t>COUBERT JARAMILLO EMILY AYLIN</t>
  </si>
  <si>
    <t>231U0664</t>
  </si>
  <si>
    <t>GONZALEZ ROBLES ADONAY VICENTE</t>
  </si>
  <si>
    <t>231U0034</t>
  </si>
  <si>
    <t>GOXCON LARA ERIK EMANUEL</t>
  </si>
  <si>
    <t>231U0036</t>
  </si>
  <si>
    <t>HERNANDEZ URIBE REGINA DE LOS ANGELES</t>
  </si>
  <si>
    <t>231U0037</t>
  </si>
  <si>
    <t>HERNÁNDEZ BARRITA SARA ANDREA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</si>
  <si>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</si>
  <si>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</si>
  <si>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</si>
  <si>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</si>
  <si>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</si>
  <si>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</si>
  <si>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</si>
  <si>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</si>
  <si>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231U0052</t>
  </si>
  <si>
    <t>MÍNGUEZ RIVERA JACOB</t>
  </si>
  <si>
    <t>231U0056</t>
  </si>
  <si>
    <t>PIXTA BAXIN ANTONIO</t>
  </si>
  <si>
    <t>231U0058</t>
  </si>
  <si>
    <t>POLITO IXTEPAN IVANA YAMILA</t>
  </si>
  <si>
    <t>231U0061</t>
  </si>
  <si>
    <t>RAMIREZ ALEGRIA MARCO ANTONIO</t>
  </si>
  <si>
    <t>231U0065</t>
  </si>
  <si>
    <t>REYES CAIXBA ALESSANDRO</t>
  </si>
  <si>
    <t>231U0067</t>
  </si>
  <si>
    <t>REYES MENDOZA SANTIAGO DE JESÚS</t>
  </si>
  <si>
    <t>231U0073</t>
  </si>
  <si>
    <t>SANCHEZ MULATO MIGUEL ANGEL</t>
  </si>
  <si>
    <t>231U0074</t>
  </si>
  <si>
    <t>SANCHEZ SINTA FLORISSA</t>
  </si>
  <si>
    <t>231U0077</t>
  </si>
  <si>
    <t>TON LOPEZ MARIA FERNANDA</t>
  </si>
  <si>
    <t>231U0079</t>
  </si>
  <si>
    <t>VELASCO CATEMAXCA JESÚS</t>
  </si>
  <si>
    <t>231U0083</t>
  </si>
  <si>
    <t>VICENTE BONFIL CITLALI DEL CARMEN</t>
  </si>
  <si>
    <t>211U0599</t>
  </si>
  <si>
    <t>ANTEMATE AREVALO RAFAEL DE JESUS</t>
  </si>
  <si>
    <t>211U0068</t>
  </si>
  <si>
    <t>ANTEMATE VELASCO LIZBETH</t>
  </si>
  <si>
    <t>211U0071</t>
  </si>
  <si>
    <t>CAMPOS GABINO RODRIGO</t>
  </si>
  <si>
    <t>211U0073</t>
  </si>
  <si>
    <t>CARVAJAL BAXIN ROSA YAMILET</t>
  </si>
  <si>
    <t>211U0075</t>
  </si>
  <si>
    <t>CHAPOL PONCIANO ROSA ISELA</t>
  </si>
  <si>
    <t>211U0660</t>
  </si>
  <si>
    <t>CHIGO ALFONSO DAMARIS AZENETH</t>
  </si>
  <si>
    <t>211U0081</t>
  </si>
  <si>
    <t>CRUZ DOMINGUEZ IRVIN</t>
  </si>
  <si>
    <t>211U0083</t>
  </si>
  <si>
    <t>CRUZ MARCIAL LILIANA ARLET</t>
  </si>
  <si>
    <t>211U0086</t>
  </si>
  <si>
    <t>FRANCO ALONSO ABRIL MAYRANI</t>
  </si>
  <si>
    <t>211U0091</t>
  </si>
  <si>
    <t>HERRERA MIROS KENIA PAOLA</t>
  </si>
  <si>
    <t>211U0092</t>
  </si>
  <si>
    <t>LLANOS CHIPOL FRIDA SOFIA</t>
  </si>
  <si>
    <t>211U0093</t>
  </si>
  <si>
    <t>LOPEZ COTA KATHYA NINEL</t>
  </si>
  <si>
    <t>211U0096</t>
  </si>
  <si>
    <t>MAYA SEBA JORGE</t>
  </si>
  <si>
    <t>211U0505</t>
  </si>
  <si>
    <t>MENDOZA MARTINEZ JOSSELIN</t>
  </si>
  <si>
    <t>211U0099</t>
  </si>
  <si>
    <t>MERLIN GARCIA VICTOR MANUEL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</si>
  <si>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</si>
  <si>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</si>
  <si>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</si>
  <si>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</si>
  <si>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</si>
  <si>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</si>
  <si>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201U0565</t>
  </si>
  <si>
    <t>PEREZ AGUIRRE FATIMA DEL ROSARIO</t>
  </si>
  <si>
    <t>211U0107</t>
  </si>
  <si>
    <t>POXTAN RODRIGUEZ BEKER NATAN</t>
  </si>
  <si>
    <t>211U0109</t>
  </si>
  <si>
    <t>PUCHETA PUCHETA CESAR YERAY</t>
  </si>
  <si>
    <t>211U0110</t>
  </si>
  <si>
    <t>PUCHETA VELASCO ELIZABETH</t>
  </si>
  <si>
    <t>221U0048</t>
  </si>
  <si>
    <t>SANCHEZ MARTINEZ ANA KAREN</t>
  </si>
  <si>
    <t>211U0121</t>
  </si>
  <si>
    <t>TOTO CHAMPALA IDANIA RUBI</t>
  </si>
  <si>
    <t>211U0123</t>
  </si>
  <si>
    <t>URIETA MARTINEZ KARINA</t>
  </si>
  <si>
    <t>211U0067</t>
  </si>
  <si>
    <t>AGUILAR GOMEZ GERMAN</t>
  </si>
  <si>
    <t>211U0072</t>
  </si>
  <si>
    <t>CAPORAL VALENTIN CESAR EDUARDO</t>
  </si>
  <si>
    <t>211U0077</t>
  </si>
  <si>
    <t>CHIGO MARTINEZ JORGE DAVID</t>
  </si>
  <si>
    <t>191U0018</t>
  </si>
  <si>
    <t>CHIGUIL HERNANDEZ EDUARDO MANUEL</t>
  </si>
  <si>
    <t>211U0078</t>
  </si>
  <si>
    <t>CHIGUIL PEREZ AURORA</t>
  </si>
  <si>
    <t>211U0082</t>
  </si>
  <si>
    <t>CRUZ JUAREZ ALONDRA JARED</t>
  </si>
  <si>
    <t>211U0085</t>
  </si>
  <si>
    <t>FIGUEROA GOMEZ MARIA FERNANDA</t>
  </si>
  <si>
    <t>201U0019</t>
  </si>
  <si>
    <t>FONSECA CRUZ ISRAEL</t>
  </si>
  <si>
    <t>211U0601</t>
  </si>
  <si>
    <t>GALINDO CATEMAXCA MAYBETH</t>
  </si>
  <si>
    <t>211U0087</t>
  </si>
  <si>
    <t>GOMEZ GOLPE JENIFER</t>
  </si>
  <si>
    <t>221U0047</t>
  </si>
  <si>
    <t>ISIDORO VAZQUEZ KEIDI ESTEFANI</t>
  </si>
  <si>
    <t>211U0605</t>
  </si>
  <si>
    <t>LINARES MIL FATIMA</t>
  </si>
  <si>
    <t>211U0094</t>
  </si>
  <si>
    <t>MARCE HIPOLITO JOSUE JORGE</t>
  </si>
  <si>
    <t>211U0606</t>
  </si>
  <si>
    <t>MENDOZA CHIGO JONATHAN DE JESUS</t>
  </si>
  <si>
    <t>211U0100</t>
  </si>
  <si>
    <t>MIL CASTILLO KARLA MELISSA</t>
  </si>
  <si>
    <t>211U0101</t>
  </si>
  <si>
    <t>MIXTEGA CAYETANO MONICA</t>
  </si>
  <si>
    <t>201U0549</t>
  </si>
  <si>
    <t>MORALES CHAGALA MIGUEL</t>
  </si>
  <si>
    <t>211U0106</t>
  </si>
  <si>
    <t>PAXTIAN BAXIN ANAHI</t>
  </si>
  <si>
    <t>211U0113</t>
  </si>
  <si>
    <t>RINCON PEDROZA OMAR YAEL</t>
  </si>
  <si>
    <t>211U0115</t>
  </si>
  <si>
    <t>RIVEROLL SANTOS PABLO</t>
  </si>
  <si>
    <t>211U0117</t>
  </si>
  <si>
    <t>SOTELO GRANDA GUMA JARETH</t>
  </si>
  <si>
    <t>211U0119</t>
  </si>
  <si>
    <t>TON LOPEZ AMERICA YAMILET</t>
  </si>
  <si>
    <t>211U0122</t>
  </si>
  <si>
    <t>TOTO POLITO ROSARIO DEL CARMEN</t>
  </si>
  <si>
    <t>211U0566</t>
  </si>
  <si>
    <t>VERGARA FERNANDEZ IRAD JAFETH</t>
  </si>
  <si>
    <t>201U0011</t>
  </si>
  <si>
    <t>CHAGALA LUCHO ISIS IMELDA</t>
  </si>
  <si>
    <t>201U0012</t>
  </si>
  <si>
    <t>CHAGALA MARTINEZ MARCOS</t>
  </si>
  <si>
    <t>201U0020</t>
  </si>
  <si>
    <t>GARCÍA REYES KARLA PAOLA</t>
  </si>
  <si>
    <t>201U0022</t>
  </si>
  <si>
    <t>GOXCON XOLOT GERARDO</t>
  </si>
  <si>
    <t>201U0023</t>
  </si>
  <si>
    <t>GUERRERO LEAL ANGELA ZUJEY</t>
  </si>
  <si>
    <t>231U0679</t>
  </si>
  <si>
    <t>HERNANDEZ MARTHEN SAMANTHA GUADALUPE</t>
  </si>
  <si>
    <t>201U0033</t>
  </si>
  <si>
    <t>MARCIAL FABIAN JOSELYN</t>
  </si>
  <si>
    <t>201U0520</t>
  </si>
  <si>
    <t>ORGANISTA BELLI EDWIN</t>
  </si>
  <si>
    <t>201U0044</t>
  </si>
  <si>
    <t>PUCHETA MARCIAL NORA JOSEFINA</t>
  </si>
  <si>
    <t>201U0048</t>
  </si>
  <si>
    <t>TENORIO TEMICH ROCIO ABIGAIL</t>
  </si>
  <si>
    <t>201U0413</t>
  </si>
  <si>
    <t>VERDEJO ORTIZ JOSE SANTIAGO</t>
  </si>
  <si>
    <t>201U0055</t>
  </si>
  <si>
    <t>XALA RIVEROL GREYS KAROL</t>
  </si>
  <si>
    <t>201U0006</t>
  </si>
  <si>
    <t>ANTELE DOMINGUEZ PABLO AKARY</t>
  </si>
  <si>
    <t>201U0007</t>
  </si>
  <si>
    <t>ATAXCA CAGAL EVELYN</t>
  </si>
  <si>
    <t>201U0008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</si>
  <si>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</si>
  <si>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</si>
  <si>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</si>
  <si>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</si>
  <si>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</si>
  <si>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</si>
  <si>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</si>
  <si>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191U0030</t>
  </si>
  <si>
    <t>ESCUDERO ESCOBAR MADAY DEL CARMEN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</si>
  <si>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</si>
  <si>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</si>
  <si>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</si>
  <si>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</si>
  <si>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</si>
  <si>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</si>
  <si>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</si>
  <si>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</si>
  <si>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</si>
  <si>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</si>
  <si>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201U0034</t>
  </si>
  <si>
    <t>MARTINEZ GOLPE ALESSANDRA</t>
  </si>
  <si>
    <t>201U0035</t>
  </si>
  <si>
    <t>MARTINEZ MARIN FRANCISCO JAVIER</t>
  </si>
  <si>
    <t>201U0409</t>
  </si>
  <si>
    <t>MIL LINARES EMMANUEL DE JESUS</t>
  </si>
  <si>
    <t>191U0055</t>
  </si>
  <si>
    <t>MUÑOZ CASTILLO SILVIA ALEXIA</t>
  </si>
  <si>
    <t>201U0042</t>
  </si>
  <si>
    <t>PEREZ VAZQUEZ JAQUELIN</t>
  </si>
  <si>
    <t>201U0045</t>
  </si>
  <si>
    <t>QUINO PAEZ ISAIAS</t>
  </si>
  <si>
    <t>181U0078</t>
  </si>
  <si>
    <t>SANCHEZ HERNANDEZ ALEJANDRO DE JESUS</t>
  </si>
  <si>
    <t>201U0049</t>
  </si>
  <si>
    <t>TOLEN ARREZ CITLALY</t>
  </si>
  <si>
    <t>201U0053</t>
  </si>
  <si>
    <t>VELASCO HERRERA MANUEL OCTAVIO</t>
  </si>
  <si>
    <t xml:space="preserve">        </t>
  </si>
  <si>
    <t>FUNDAMENTOS DE INVESTIGACION</t>
  </si>
  <si>
    <t>101C</t>
  </si>
  <si>
    <t>ADMINISTRACION DE OPERACIONES I</t>
  </si>
  <si>
    <t>501A</t>
  </si>
  <si>
    <t>501B</t>
  </si>
  <si>
    <t xml:space="preserve">RELACIONES INDUSTRIALES </t>
  </si>
  <si>
    <t>701A</t>
  </si>
  <si>
    <t>701B</t>
  </si>
  <si>
    <t>GESTION DE LOS SISTEMAS DE CALIDAD</t>
  </si>
  <si>
    <t>231U0682</t>
  </si>
  <si>
    <t>ROSAS AGUILERA EMMANUEL</t>
  </si>
  <si>
    <t>XALA RIVEROL GREYS KARO</t>
  </si>
  <si>
    <t>SEPTIEMBRE 2023 -ENERO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</si>
</sst>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9" fontId="1" fillId="0" borderId="2" xfId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0" borderId="0" xfId="0" applyFont="1"/>
    <xf numFmtId="1" fontId="0" fillId="0" borderId="2" xfId="0" applyNumberFormat="1" applyBorder="1"/>
    <xf numFmtId="0" fontId="7" fillId="0" borderId="2" xfId="0" applyFont="1" applyBorder="1" applyAlignment="1">
      <alignment horizontal="center" vertical="center"/>
    </xf>
    <xf numFmtId="0" fontId="0" fillId="0" borderId="5" xfId="0" applyBorder="1"/>
    <xf numFmtId="2" fontId="0" fillId="0" borderId="2" xfId="0" applyNumberFormat="1" applyBorder="1" applyAlignment="1">
      <alignment horizontal="center"/>
    </xf>
    <xf numFmtId="1" fontId="10" fillId="0" borderId="2" xfId="0" applyNumberFormat="1" applyFont="1" applyBorder="1"/>
    <xf numFmtId="0" fontId="10" fillId="0" borderId="2" xfId="0" applyFont="1" applyBorder="1"/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49" zoomScaleNormal="100" workbookViewId="0">
      <selection activeCell="Q11" sqref="Q11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5">
      <c r="C4" t="s">
        <v>0</v>
      </c>
      <c r="D4" s="44" t="s">
        <v>236</v>
      </c>
      <c r="E4" s="44"/>
      <c r="F4" s="44"/>
      <c r="G4" s="44"/>
      <c r="I4" t="s">
        <v>1</v>
      </c>
      <c r="J4" s="45" t="s">
        <v>237</v>
      </c>
      <c r="K4" s="45"/>
      <c r="M4" t="s">
        <v>2</v>
      </c>
      <c r="N4" s="46">
        <v>45294</v>
      </c>
      <c r="O4" s="4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7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25</v>
      </c>
      <c r="D9" s="31" t="s">
        <v>26</v>
      </c>
      <c r="E9" s="31"/>
      <c r="F9" s="31"/>
      <c r="G9" s="31"/>
      <c r="H9" s="31"/>
      <c r="I9" s="32"/>
      <c r="J9" s="3">
        <v>82</v>
      </c>
      <c r="K9" s="16">
        <v>80</v>
      </c>
      <c r="L9" s="23">
        <v>86.666666666666657</v>
      </c>
      <c r="M9" s="16">
        <v>85</v>
      </c>
      <c r="N9" s="4"/>
      <c r="O9" s="4"/>
      <c r="P9" s="4"/>
      <c r="Q9" s="14">
        <f>SUM(J9:P9)/4</f>
        <v>83.416666666666657</v>
      </c>
    </row>
    <row r="10" spans="2:18" x14ac:dyDescent="0.35">
      <c r="B10" s="6">
        <f>B9+1</f>
        <v>2</v>
      </c>
      <c r="C10" s="3" t="s">
        <v>27</v>
      </c>
      <c r="D10" s="31" t="s">
        <v>28</v>
      </c>
      <c r="E10" s="31"/>
      <c r="F10" s="31"/>
      <c r="G10" s="31"/>
      <c r="H10" s="31"/>
      <c r="I10" s="32"/>
      <c r="J10" s="3">
        <v>82</v>
      </c>
      <c r="K10" s="16">
        <v>75</v>
      </c>
      <c r="L10" s="4">
        <v>80</v>
      </c>
      <c r="M10" s="16">
        <v>85</v>
      </c>
      <c r="N10" s="4"/>
      <c r="O10" s="4"/>
      <c r="P10" s="4"/>
      <c r="Q10" s="14">
        <f t="shared" ref="Q10:Q31" si="0">SUM(J10:P10)/4</f>
        <v>80.5</v>
      </c>
    </row>
    <row r="11" spans="2:18" x14ac:dyDescent="0.35">
      <c r="B11" s="6">
        <f t="shared" ref="B11:B48" si="1">B10+1</f>
        <v>3</v>
      </c>
      <c r="C11" s="3" t="s">
        <v>29</v>
      </c>
      <c r="D11" s="31" t="s">
        <v>30</v>
      </c>
      <c r="E11" s="31"/>
      <c r="F11" s="31"/>
      <c r="G11" s="31"/>
      <c r="H11" s="31"/>
      <c r="I11" s="32"/>
      <c r="J11" s="3">
        <v>82</v>
      </c>
      <c r="K11" s="16">
        <v>75</v>
      </c>
      <c r="L11" s="4">
        <v>0</v>
      </c>
      <c r="M11" s="16">
        <v>0</v>
      </c>
      <c r="N11" s="4"/>
      <c r="O11" s="4"/>
      <c r="P11" s="4"/>
      <c r="Q11" s="14">
        <f t="shared" si="0"/>
        <v>39.25</v>
      </c>
    </row>
    <row r="12" spans="2:18" x14ac:dyDescent="0.35">
      <c r="B12" s="6">
        <f t="shared" si="1"/>
        <v>4</v>
      </c>
      <c r="C12" s="3" t="s">
        <v>31</v>
      </c>
      <c r="D12" s="31" t="s">
        <v>32</v>
      </c>
      <c r="E12" s="31"/>
      <c r="F12" s="31"/>
      <c r="G12" s="31"/>
      <c r="H12" s="31"/>
      <c r="I12" s="32"/>
      <c r="J12" s="3">
        <v>0</v>
      </c>
      <c r="K12" s="16">
        <v>72</v>
      </c>
      <c r="L12" s="4">
        <v>80</v>
      </c>
      <c r="M12" s="16">
        <v>80</v>
      </c>
      <c r="N12" s="4"/>
      <c r="O12" s="4"/>
      <c r="P12" s="4"/>
      <c r="Q12" s="14">
        <f t="shared" si="0"/>
        <v>58</v>
      </c>
    </row>
    <row r="13" spans="2:18" x14ac:dyDescent="0.35">
      <c r="B13" s="6">
        <f t="shared" si="1"/>
        <v>5</v>
      </c>
      <c r="C13" s="3" t="s">
        <v>33</v>
      </c>
      <c r="D13" s="31" t="s">
        <v>34</v>
      </c>
      <c r="E13" s="31"/>
      <c r="F13" s="31"/>
      <c r="G13" s="31"/>
      <c r="H13" s="31"/>
      <c r="I13" s="32"/>
      <c r="J13" s="3">
        <v>0</v>
      </c>
      <c r="K13" s="16">
        <v>0</v>
      </c>
      <c r="L13" s="4">
        <v>80</v>
      </c>
      <c r="M13" s="16">
        <v>70</v>
      </c>
      <c r="N13" s="4"/>
      <c r="O13" s="4"/>
      <c r="P13" s="4"/>
      <c r="Q13" s="14">
        <f t="shared" si="0"/>
        <v>37.5</v>
      </c>
    </row>
    <row r="14" spans="2:18" x14ac:dyDescent="0.35">
      <c r="B14" s="6">
        <f t="shared" si="1"/>
        <v>6</v>
      </c>
      <c r="C14" s="3" t="s">
        <v>35</v>
      </c>
      <c r="D14" s="31" t="s">
        <v>36</v>
      </c>
      <c r="E14" s="31"/>
      <c r="F14" s="31"/>
      <c r="G14" s="31"/>
      <c r="H14" s="31"/>
      <c r="I14" s="32"/>
      <c r="J14" s="3">
        <v>0</v>
      </c>
      <c r="K14" s="16">
        <v>0</v>
      </c>
      <c r="L14" s="4">
        <v>0</v>
      </c>
      <c r="M14" s="16">
        <v>0</v>
      </c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37</v>
      </c>
      <c r="D15" s="31" t="s">
        <v>38</v>
      </c>
      <c r="E15" s="31"/>
      <c r="F15" s="31"/>
      <c r="G15" s="31"/>
      <c r="H15" s="31"/>
      <c r="I15" s="32"/>
      <c r="J15" s="3">
        <v>82</v>
      </c>
      <c r="K15" s="16">
        <v>82</v>
      </c>
      <c r="L15" s="4">
        <v>70</v>
      </c>
      <c r="M15" s="16">
        <v>85</v>
      </c>
      <c r="N15" s="4"/>
      <c r="O15" s="4"/>
      <c r="P15" s="4"/>
      <c r="Q15" s="14">
        <f t="shared" si="0"/>
        <v>79.75</v>
      </c>
    </row>
    <row r="16" spans="2:18" x14ac:dyDescent="0.35">
      <c r="B16" s="6">
        <f t="shared" si="1"/>
        <v>8</v>
      </c>
      <c r="C16" s="3" t="s">
        <v>39</v>
      </c>
      <c r="D16" s="31" t="s">
        <v>40</v>
      </c>
      <c r="E16" s="31"/>
      <c r="F16" s="31"/>
      <c r="G16" s="31"/>
      <c r="H16" s="31"/>
      <c r="I16" s="32"/>
      <c r="J16" s="3">
        <v>80</v>
      </c>
      <c r="K16" s="16">
        <v>75</v>
      </c>
      <c r="L16" s="4">
        <v>75</v>
      </c>
      <c r="M16" s="16">
        <v>0</v>
      </c>
      <c r="N16" s="4"/>
      <c r="O16" s="4"/>
      <c r="P16" s="4"/>
      <c r="Q16" s="14">
        <f t="shared" si="0"/>
        <v>57.5</v>
      </c>
    </row>
    <row r="17" spans="2:19" x14ac:dyDescent="0.35">
      <c r="B17" s="6">
        <f t="shared" si="1"/>
        <v>9</v>
      </c>
      <c r="C17" s="3" t="s">
        <v>41</v>
      </c>
      <c r="D17" s="31" t="s">
        <v>42</v>
      </c>
      <c r="E17" s="31"/>
      <c r="F17" s="31"/>
      <c r="G17" s="31"/>
      <c r="H17" s="31"/>
      <c r="I17" s="32"/>
      <c r="J17" s="3">
        <v>0</v>
      </c>
      <c r="K17" s="16">
        <v>72</v>
      </c>
      <c r="L17" s="4">
        <v>0</v>
      </c>
      <c r="M17" s="16">
        <v>70</v>
      </c>
      <c r="N17" s="4"/>
      <c r="O17" s="4"/>
      <c r="P17" s="4"/>
      <c r="Q17" s="14">
        <f t="shared" si="0"/>
        <v>35.5</v>
      </c>
      <c r="S17" s="15"/>
    </row>
    <row r="18" spans="2:19" x14ac:dyDescent="0.35">
      <c r="B18" s="6">
        <f t="shared" si="1"/>
        <v>10</v>
      </c>
      <c r="C18" s="3" t="s">
        <v>43</v>
      </c>
      <c r="D18" s="31" t="s">
        <v>44</v>
      </c>
      <c r="E18" s="31"/>
      <c r="F18" s="31"/>
      <c r="G18" s="31"/>
      <c r="H18" s="31"/>
      <c r="I18" s="32"/>
      <c r="J18" s="3">
        <v>76</v>
      </c>
      <c r="K18" s="4">
        <v>79</v>
      </c>
      <c r="L18" s="4">
        <v>90</v>
      </c>
      <c r="M18" s="4">
        <v>80</v>
      </c>
      <c r="N18" s="4"/>
      <c r="O18" s="4"/>
      <c r="P18" s="4"/>
      <c r="Q18" s="14">
        <f t="shared" si="0"/>
        <v>81.25</v>
      </c>
    </row>
    <row r="19" spans="2:19" x14ac:dyDescent="0.35">
      <c r="B19" s="6">
        <f t="shared" si="1"/>
        <v>11</v>
      </c>
      <c r="C19" s="3" t="s">
        <v>45</v>
      </c>
      <c r="D19" s="31" t="s">
        <v>46</v>
      </c>
      <c r="E19" s="31"/>
      <c r="F19" s="31"/>
      <c r="G19" s="31"/>
      <c r="H19" s="31"/>
      <c r="I19" s="32"/>
      <c r="J19" s="3">
        <v>0</v>
      </c>
      <c r="K19" s="4">
        <v>0</v>
      </c>
      <c r="L19" s="4">
        <v>70</v>
      </c>
      <c r="M19" s="4">
        <v>80</v>
      </c>
      <c r="N19" s="4"/>
      <c r="O19" s="4"/>
      <c r="P19" s="4"/>
      <c r="Q19" s="14">
        <f t="shared" si="0"/>
        <v>37.5</v>
      </c>
    </row>
    <row r="20" spans="2:19" x14ac:dyDescent="0.35">
      <c r="B20" s="6">
        <f t="shared" si="1"/>
        <v>12</v>
      </c>
      <c r="C20" s="3" t="s">
        <v>47</v>
      </c>
      <c r="D20" s="31" t="s">
        <v>48</v>
      </c>
      <c r="E20" s="31"/>
      <c r="F20" s="31"/>
      <c r="G20" s="31"/>
      <c r="H20" s="31"/>
      <c r="I20" s="32"/>
      <c r="J20" s="3">
        <v>0</v>
      </c>
      <c r="K20" s="4">
        <v>72</v>
      </c>
      <c r="L20" s="4">
        <v>0</v>
      </c>
      <c r="M20" s="4">
        <v>0</v>
      </c>
      <c r="N20" s="4"/>
      <c r="O20" s="4"/>
      <c r="P20" s="4"/>
      <c r="Q20" s="14">
        <f t="shared" si="0"/>
        <v>18</v>
      </c>
    </row>
    <row r="21" spans="2:19" x14ac:dyDescent="0.35">
      <c r="B21" s="6">
        <f t="shared" si="1"/>
        <v>13</v>
      </c>
      <c r="C21" s="3" t="s">
        <v>49</v>
      </c>
      <c r="D21" s="31" t="s">
        <v>50</v>
      </c>
      <c r="E21" s="31"/>
      <c r="F21" s="31"/>
      <c r="G21" s="31"/>
      <c r="H21" s="31"/>
      <c r="I21" s="32"/>
      <c r="J21" s="3">
        <v>75</v>
      </c>
      <c r="K21" s="4">
        <v>72</v>
      </c>
      <c r="L21" s="4">
        <v>0</v>
      </c>
      <c r="M21" s="4">
        <v>0</v>
      </c>
      <c r="N21" s="4"/>
      <c r="O21" s="4"/>
      <c r="P21" s="4"/>
      <c r="Q21" s="14">
        <f t="shared" si="0"/>
        <v>36.75</v>
      </c>
    </row>
    <row r="22" spans="2:19" x14ac:dyDescent="0.35">
      <c r="B22" s="6">
        <f t="shared" si="1"/>
        <v>14</v>
      </c>
      <c r="C22" s="3" t="s">
        <v>51</v>
      </c>
      <c r="D22" s="31" t="s">
        <v>52</v>
      </c>
      <c r="E22" s="31"/>
      <c r="F22" s="31"/>
      <c r="G22" s="31"/>
      <c r="H22" s="31"/>
      <c r="I22" s="32"/>
      <c r="J22" s="3">
        <v>0</v>
      </c>
      <c r="K22" s="4">
        <v>0</v>
      </c>
      <c r="L22" s="4">
        <v>70</v>
      </c>
      <c r="M22" s="16">
        <v>80</v>
      </c>
      <c r="N22" s="4"/>
      <c r="O22" s="4"/>
      <c r="P22" s="4"/>
      <c r="Q22" s="14">
        <f t="shared" si="0"/>
        <v>37.5</v>
      </c>
    </row>
    <row r="23" spans="2:19" x14ac:dyDescent="0.35">
      <c r="B23" s="6">
        <f t="shared" si="1"/>
        <v>15</v>
      </c>
      <c r="C23" s="3" t="s">
        <v>53</v>
      </c>
      <c r="D23" s="31" t="s">
        <v>54</v>
      </c>
      <c r="E23" s="31"/>
      <c r="F23" s="31"/>
      <c r="G23" s="31"/>
      <c r="H23" s="31"/>
      <c r="I23" s="32"/>
      <c r="J23" s="3">
        <v>70</v>
      </c>
      <c r="K23" s="4">
        <v>0</v>
      </c>
      <c r="L23" s="4">
        <v>0</v>
      </c>
      <c r="M23" s="4">
        <v>70</v>
      </c>
      <c r="N23" s="4"/>
      <c r="O23" s="4"/>
      <c r="P23" s="4"/>
      <c r="Q23" s="14">
        <f t="shared" si="0"/>
        <v>35</v>
      </c>
    </row>
    <row r="24" spans="2:19" x14ac:dyDescent="0.35">
      <c r="B24" s="6">
        <f t="shared" si="1"/>
        <v>16</v>
      </c>
      <c r="C24" s="3" t="s">
        <v>55</v>
      </c>
      <c r="D24" s="31" t="s">
        <v>56</v>
      </c>
      <c r="E24" s="31"/>
      <c r="F24" s="31"/>
      <c r="G24" s="31"/>
      <c r="H24" s="31"/>
      <c r="I24" s="32"/>
      <c r="J24" s="3">
        <v>90</v>
      </c>
      <c r="K24" s="4">
        <v>74</v>
      </c>
      <c r="L24" s="4">
        <v>90</v>
      </c>
      <c r="M24" s="4">
        <v>0</v>
      </c>
      <c r="N24" s="4"/>
      <c r="O24" s="4"/>
      <c r="P24" s="4"/>
      <c r="Q24" s="14">
        <f t="shared" si="0"/>
        <v>63.5</v>
      </c>
    </row>
    <row r="25" spans="2:19" x14ac:dyDescent="0.35">
      <c r="B25" s="6">
        <f t="shared" si="1"/>
        <v>17</v>
      </c>
      <c r="C25" s="3" t="s">
        <v>57</v>
      </c>
      <c r="D25" s="31" t="s">
        <v>58</v>
      </c>
      <c r="E25" s="31"/>
      <c r="F25" s="31"/>
      <c r="G25" s="31"/>
      <c r="H25" s="31"/>
      <c r="I25" s="32"/>
      <c r="J25" s="3">
        <v>0</v>
      </c>
      <c r="K25" s="4">
        <v>70</v>
      </c>
      <c r="L25" s="4">
        <v>0</v>
      </c>
      <c r="M25" s="4">
        <v>70</v>
      </c>
      <c r="N25" s="4"/>
      <c r="O25" s="4"/>
      <c r="P25" s="4"/>
      <c r="Q25" s="14">
        <f t="shared" si="0"/>
        <v>35</v>
      </c>
    </row>
    <row r="26" spans="2:19" x14ac:dyDescent="0.35">
      <c r="B26" s="6">
        <f t="shared" si="1"/>
        <v>18</v>
      </c>
      <c r="C26" s="3" t="s">
        <v>59</v>
      </c>
      <c r="D26" s="31" t="s">
        <v>60</v>
      </c>
      <c r="E26" s="31"/>
      <c r="F26" s="31"/>
      <c r="G26" s="31"/>
      <c r="H26" s="31"/>
      <c r="I26" s="32"/>
      <c r="J26" s="3">
        <v>0</v>
      </c>
      <c r="K26" s="4">
        <v>0</v>
      </c>
      <c r="L26" s="4">
        <v>0</v>
      </c>
      <c r="M26" s="4">
        <v>0</v>
      </c>
      <c r="N26" s="4"/>
      <c r="O26" s="4"/>
      <c r="P26" s="4"/>
      <c r="Q26" s="14">
        <f t="shared" si="0"/>
        <v>0</v>
      </c>
    </row>
    <row r="27" spans="2:19" x14ac:dyDescent="0.35">
      <c r="B27" s="6">
        <f t="shared" si="1"/>
        <v>19</v>
      </c>
      <c r="C27" s="3" t="s">
        <v>61</v>
      </c>
      <c r="D27" s="31" t="s">
        <v>62</v>
      </c>
      <c r="E27" s="31"/>
      <c r="F27" s="31"/>
      <c r="G27" s="31"/>
      <c r="H27" s="31"/>
      <c r="I27" s="32"/>
      <c r="J27" s="3">
        <v>0</v>
      </c>
      <c r="K27" s="4">
        <v>0</v>
      </c>
      <c r="L27" s="4">
        <v>0</v>
      </c>
      <c r="M27" s="4">
        <v>0</v>
      </c>
      <c r="N27" s="4"/>
      <c r="O27" s="4"/>
      <c r="P27" s="4"/>
      <c r="Q27" s="14">
        <f t="shared" si="0"/>
        <v>0</v>
      </c>
    </row>
    <row r="28" spans="2:19" x14ac:dyDescent="0.35">
      <c r="B28" s="6">
        <f t="shared" si="1"/>
        <v>20</v>
      </c>
      <c r="C28" s="3" t="s">
        <v>63</v>
      </c>
      <c r="D28" s="31" t="s">
        <v>64</v>
      </c>
      <c r="E28" s="31"/>
      <c r="F28" s="31"/>
      <c r="G28" s="31"/>
      <c r="H28" s="31"/>
      <c r="I28" s="32"/>
      <c r="J28" s="3">
        <v>80</v>
      </c>
      <c r="K28" s="4">
        <v>0</v>
      </c>
      <c r="L28" s="4">
        <v>0</v>
      </c>
      <c r="M28" s="4">
        <v>0</v>
      </c>
      <c r="N28" s="4"/>
      <c r="O28" s="4"/>
      <c r="P28" s="4"/>
      <c r="Q28" s="14">
        <f t="shared" si="0"/>
        <v>20</v>
      </c>
    </row>
    <row r="29" spans="2:19" x14ac:dyDescent="0.35">
      <c r="B29" s="6">
        <f t="shared" si="1"/>
        <v>21</v>
      </c>
      <c r="C29" s="3" t="s">
        <v>65</v>
      </c>
      <c r="D29" s="31" t="s">
        <v>66</v>
      </c>
      <c r="E29" s="31"/>
      <c r="F29" s="31"/>
      <c r="G29" s="31"/>
      <c r="H29" s="31"/>
      <c r="I29" s="32"/>
      <c r="J29" s="3">
        <v>0</v>
      </c>
      <c r="K29" s="4">
        <v>72</v>
      </c>
      <c r="L29" s="23">
        <v>83.333333333333329</v>
      </c>
      <c r="M29" s="4">
        <v>80</v>
      </c>
      <c r="N29" s="4"/>
      <c r="O29" s="4"/>
      <c r="P29" s="4"/>
      <c r="Q29" s="14">
        <f t="shared" si="0"/>
        <v>58.833333333333329</v>
      </c>
    </row>
    <row r="30" spans="2:19" x14ac:dyDescent="0.35">
      <c r="B30" s="6">
        <f t="shared" si="1"/>
        <v>22</v>
      </c>
      <c r="C30" s="3" t="s">
        <v>67</v>
      </c>
      <c r="D30" s="31" t="s">
        <v>68</v>
      </c>
      <c r="E30" s="31"/>
      <c r="F30" s="31"/>
      <c r="G30" s="31"/>
      <c r="H30" s="31"/>
      <c r="I30" s="32"/>
      <c r="J30" s="3">
        <v>82</v>
      </c>
      <c r="K30" s="4">
        <v>82</v>
      </c>
      <c r="L30" s="4">
        <v>80</v>
      </c>
      <c r="M30" s="4">
        <v>80</v>
      </c>
      <c r="N30" s="4"/>
      <c r="O30" s="4"/>
      <c r="P30" s="4"/>
      <c r="Q30" s="14">
        <f t="shared" si="0"/>
        <v>81</v>
      </c>
    </row>
    <row r="31" spans="2:19" x14ac:dyDescent="0.35">
      <c r="B31" s="6">
        <f t="shared" si="1"/>
        <v>23</v>
      </c>
      <c r="C31" s="3" t="s">
        <v>69</v>
      </c>
      <c r="D31" s="31" t="s">
        <v>70</v>
      </c>
      <c r="E31" s="31"/>
      <c r="F31" s="31"/>
      <c r="G31" s="31"/>
      <c r="H31" s="31"/>
      <c r="I31" s="32"/>
      <c r="J31" s="3">
        <v>82</v>
      </c>
      <c r="K31" s="4">
        <v>81</v>
      </c>
      <c r="L31" s="23">
        <v>80</v>
      </c>
      <c r="M31" s="4">
        <v>85</v>
      </c>
      <c r="N31" s="4"/>
      <c r="O31" s="4"/>
      <c r="P31" s="4"/>
      <c r="Q31" s="14">
        <f t="shared" si="0"/>
        <v>82</v>
      </c>
    </row>
    <row r="32" spans="2:19" x14ac:dyDescent="0.35">
      <c r="B32" s="6">
        <f t="shared" si="1"/>
        <v>24</v>
      </c>
      <c r="C32" s="6"/>
      <c r="D32" s="36"/>
      <c r="E32" s="37"/>
      <c r="F32" s="37"/>
      <c r="G32" s="37"/>
      <c r="H32" s="37"/>
      <c r="I32" s="38"/>
      <c r="J32" s="28"/>
      <c r="K32" s="28"/>
      <c r="L32" s="23"/>
      <c r="M32" s="4"/>
      <c r="N32" s="4"/>
      <c r="O32" s="4"/>
      <c r="P32" s="4"/>
      <c r="Q32" s="14">
        <f t="shared" ref="Q22:Q48" si="2">SUM(J32:P32)/7</f>
        <v>0</v>
      </c>
    </row>
    <row r="33" spans="2:17" x14ac:dyDescent="0.35">
      <c r="B33" s="6">
        <f t="shared" si="1"/>
        <v>25</v>
      </c>
      <c r="C33" s="6"/>
      <c r="D33" s="36"/>
      <c r="E33" s="37"/>
      <c r="F33" s="37"/>
      <c r="G33" s="37"/>
      <c r="H33" s="37"/>
      <c r="I33" s="38"/>
      <c r="J33" s="4"/>
      <c r="K33" s="4"/>
      <c r="L33" s="4"/>
      <c r="M33" s="4"/>
      <c r="N33" s="4"/>
      <c r="O33" s="4"/>
      <c r="P33" s="4"/>
      <c r="Q33" s="14">
        <f t="shared" si="2"/>
        <v>0</v>
      </c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4">
        <f t="shared" si="2"/>
        <v>0</v>
      </c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4">
        <f t="shared" si="2"/>
        <v>0</v>
      </c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4">
        <f t="shared" si="2"/>
        <v>0</v>
      </c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4">
        <f t="shared" si="2"/>
        <v>0</v>
      </c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4">
        <f t="shared" si="2"/>
        <v>0</v>
      </c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4">
        <f t="shared" si="2"/>
        <v>0</v>
      </c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>
        <f t="shared" si="2"/>
        <v>0</v>
      </c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4">
        <f>COUNTIF(J9:J48,"&gt;=70")</f>
        <v>12</v>
      </c>
      <c r="K50" s="16">
        <f t="shared" ref="K50:P50" si="3">COUNTIF(K9:K48,"&gt;=70")</f>
        <v>15</v>
      </c>
      <c r="L50" s="16">
        <f t="shared" si="3"/>
        <v>13</v>
      </c>
      <c r="M50" s="4">
        <f t="shared" si="3"/>
        <v>14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3">
        <f>COUNTIF(Q9:Q48,"&gt;=70")</f>
        <v>6</v>
      </c>
    </row>
    <row r="51" spans="3:17" x14ac:dyDescent="0.35">
      <c r="C51" s="34"/>
      <c r="D51" s="34"/>
      <c r="E51" s="8"/>
      <c r="H51" s="42" t="s">
        <v>20</v>
      </c>
      <c r="I51" s="42"/>
      <c r="J51" s="4">
        <f>COUNTIF(J9:J49,"&lt;70")</f>
        <v>11</v>
      </c>
      <c r="K51" s="16">
        <f t="shared" ref="K51:P51" si="4">COUNTIF(K9:K49,"&lt;70")</f>
        <v>8</v>
      </c>
      <c r="L51" s="16">
        <f t="shared" si="4"/>
        <v>10</v>
      </c>
      <c r="M51" s="4">
        <f t="shared" si="4"/>
        <v>9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3">
        <f>COUNTIF(Q9:Q16,"&lt;70")</f>
        <v>5</v>
      </c>
    </row>
    <row r="52" spans="3:17" x14ac:dyDescent="0.35">
      <c r="C52" s="34"/>
      <c r="D52" s="34"/>
      <c r="E52" s="34"/>
      <c r="H52" s="42" t="s">
        <v>21</v>
      </c>
      <c r="I52" s="42"/>
      <c r="J52" s="4">
        <f>COUNT(J9:J48)</f>
        <v>23</v>
      </c>
      <c r="K52" s="16">
        <f t="shared" ref="K52:P52" si="5">COUNT(K9:K48)</f>
        <v>23</v>
      </c>
      <c r="L52" s="16">
        <f t="shared" si="5"/>
        <v>23</v>
      </c>
      <c r="M52" s="4">
        <f t="shared" si="5"/>
        <v>23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3">
        <f>COUNT(Q9:Q16)</f>
        <v>8</v>
      </c>
    </row>
    <row r="53" spans="3:17" x14ac:dyDescent="0.35">
      <c r="C53" s="34"/>
      <c r="D53" s="34"/>
      <c r="E53" s="1"/>
      <c r="H53" s="43" t="s">
        <v>16</v>
      </c>
      <c r="I53" s="43"/>
      <c r="J53" s="9">
        <f>J50/J52</f>
        <v>0.52173913043478259</v>
      </c>
      <c r="K53" s="11">
        <f t="shared" ref="K53:Q53" si="6">K50/K52</f>
        <v>0.65217391304347827</v>
      </c>
      <c r="L53" s="11">
        <f t="shared" si="6"/>
        <v>0.56521739130434778</v>
      </c>
      <c r="M53" s="11">
        <f t="shared" si="6"/>
        <v>0.60869565217391308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2">
        <f t="shared" si="6"/>
        <v>0.75</v>
      </c>
    </row>
    <row r="54" spans="3:17" x14ac:dyDescent="0.35">
      <c r="C54" s="34"/>
      <c r="D54" s="34"/>
      <c r="E54" s="1"/>
      <c r="H54" s="43" t="s">
        <v>17</v>
      </c>
      <c r="I54" s="43"/>
      <c r="J54" s="9">
        <f>J51/J52</f>
        <v>0.47826086956521741</v>
      </c>
      <c r="K54" s="9">
        <f t="shared" ref="K54:P54" si="7">K51/K52</f>
        <v>0.34782608695652173</v>
      </c>
      <c r="L54" s="11">
        <f t="shared" si="7"/>
        <v>0.43478260869565216</v>
      </c>
      <c r="M54" s="11">
        <f t="shared" si="7"/>
        <v>0.39130434782608697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2">
        <f t="shared" ref="Q54" si="8">Q51/Q52</f>
        <v>0.625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0:I20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C49:D49"/>
    <mergeCell ref="D9:I9"/>
    <mergeCell ref="D10:I10"/>
    <mergeCell ref="D12:I12"/>
    <mergeCell ref="D17:I17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honeticPr fontId="6" type="noConversion"/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41FD-6541-4552-8EB6-14FBF868200B}">
  <dimension ref="B2:S59"/>
  <sheetViews>
    <sheetView topLeftCell="A43" zoomScaleNormal="100" workbookViewId="0">
      <selection activeCell="Q34" sqref="Q34:Q48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453125" style="19" bestFit="1" customWidth="1"/>
    <col min="11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5">
      <c r="C4" t="s">
        <v>0</v>
      </c>
      <c r="D4" s="44" t="s">
        <v>238</v>
      </c>
      <c r="E4" s="44"/>
      <c r="F4" s="44"/>
      <c r="G4" s="44"/>
      <c r="I4" t="s">
        <v>1</v>
      </c>
      <c r="J4" s="45" t="s">
        <v>239</v>
      </c>
      <c r="K4" s="45"/>
      <c r="M4" t="s">
        <v>2</v>
      </c>
      <c r="N4" s="46">
        <v>45294</v>
      </c>
      <c r="O4" s="4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27" t="s">
        <v>6</v>
      </c>
      <c r="D8" s="42" t="s">
        <v>5</v>
      </c>
      <c r="E8" s="42"/>
      <c r="F8" s="42"/>
      <c r="G8" s="42"/>
      <c r="H8" s="42"/>
      <c r="I8" s="42"/>
      <c r="J8" s="2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t="s">
        <v>71</v>
      </c>
      <c r="D9" s="49" t="s">
        <v>72</v>
      </c>
      <c r="E9" s="49"/>
      <c r="F9" s="49"/>
      <c r="G9" s="49"/>
      <c r="H9" s="49"/>
      <c r="I9" s="49"/>
      <c r="J9" s="26">
        <v>0</v>
      </c>
      <c r="K9" s="16">
        <v>80</v>
      </c>
      <c r="L9" s="29">
        <v>80</v>
      </c>
      <c r="M9" s="16">
        <v>0</v>
      </c>
      <c r="N9" s="4">
        <v>70</v>
      </c>
      <c r="O9" s="4"/>
      <c r="P9" s="4"/>
      <c r="Q9" s="14">
        <f>SUM(J9:P9)/5</f>
        <v>46</v>
      </c>
    </row>
    <row r="10" spans="2:18" x14ac:dyDescent="0.35">
      <c r="B10" s="6">
        <f>B9+1</f>
        <v>2</v>
      </c>
      <c r="C10" t="s">
        <v>73</v>
      </c>
      <c r="D10" s="49" t="s">
        <v>74</v>
      </c>
      <c r="E10" s="49"/>
      <c r="F10" s="49"/>
      <c r="G10" s="49"/>
      <c r="H10" s="49"/>
      <c r="I10" s="49"/>
      <c r="J10" s="26">
        <v>0</v>
      </c>
      <c r="K10" s="16">
        <v>0</v>
      </c>
      <c r="L10" s="30">
        <v>0</v>
      </c>
      <c r="M10" s="16">
        <v>0</v>
      </c>
      <c r="N10" s="4">
        <v>0</v>
      </c>
      <c r="O10" s="4"/>
      <c r="P10" s="4"/>
      <c r="Q10" s="14">
        <f t="shared" ref="Q10:Q33" si="0">SUM(J10:P10)/5</f>
        <v>0</v>
      </c>
    </row>
    <row r="11" spans="2:18" x14ac:dyDescent="0.35">
      <c r="B11" s="6">
        <f>B10+1</f>
        <v>3</v>
      </c>
      <c r="C11" t="s">
        <v>75</v>
      </c>
      <c r="D11" s="49" t="s">
        <v>76</v>
      </c>
      <c r="E11" s="49"/>
      <c r="F11" s="49"/>
      <c r="G11" s="49"/>
      <c r="H11" s="49"/>
      <c r="I11" s="49"/>
      <c r="J11" s="26">
        <v>0</v>
      </c>
      <c r="K11" s="16">
        <v>0</v>
      </c>
      <c r="L11" s="30">
        <v>0</v>
      </c>
      <c r="M11" s="16">
        <v>0</v>
      </c>
      <c r="N11" s="4">
        <v>70</v>
      </c>
      <c r="O11" s="4"/>
      <c r="P11" s="4"/>
      <c r="Q11" s="14">
        <f t="shared" si="0"/>
        <v>14</v>
      </c>
    </row>
    <row r="12" spans="2:18" x14ac:dyDescent="0.35">
      <c r="B12" s="6">
        <f>B11+1</f>
        <v>4</v>
      </c>
      <c r="C12" t="s">
        <v>77</v>
      </c>
      <c r="D12" s="49" t="s">
        <v>78</v>
      </c>
      <c r="E12" s="49"/>
      <c r="F12" s="49"/>
      <c r="G12" s="49"/>
      <c r="H12" s="49"/>
      <c r="I12" s="49"/>
      <c r="J12" s="26">
        <v>0</v>
      </c>
      <c r="K12" s="16">
        <v>0</v>
      </c>
      <c r="L12" s="30">
        <v>0</v>
      </c>
      <c r="M12" s="16">
        <v>0</v>
      </c>
      <c r="N12" s="4">
        <v>70</v>
      </c>
      <c r="O12" s="4"/>
      <c r="P12" s="4"/>
      <c r="Q12" s="14">
        <f t="shared" si="0"/>
        <v>14</v>
      </c>
    </row>
    <row r="13" spans="2:18" x14ac:dyDescent="0.35">
      <c r="B13" s="6">
        <f>B12+1</f>
        <v>5</v>
      </c>
      <c r="C13" t="s">
        <v>79</v>
      </c>
      <c r="D13" s="49" t="s">
        <v>80</v>
      </c>
      <c r="E13" s="49"/>
      <c r="F13" s="49"/>
      <c r="G13" s="49"/>
      <c r="H13" s="49"/>
      <c r="I13" s="49"/>
      <c r="J13" s="26">
        <v>0</v>
      </c>
      <c r="K13" s="22">
        <v>80</v>
      </c>
      <c r="L13" s="30">
        <v>80</v>
      </c>
      <c r="M13" s="16">
        <v>0</v>
      </c>
      <c r="N13" s="4">
        <v>0</v>
      </c>
      <c r="O13" s="4"/>
      <c r="P13" s="4"/>
      <c r="Q13" s="14">
        <f t="shared" si="0"/>
        <v>32</v>
      </c>
    </row>
    <row r="14" spans="2:18" x14ac:dyDescent="0.35">
      <c r="B14" s="6">
        <f>B13+1</f>
        <v>6</v>
      </c>
      <c r="C14" t="s">
        <v>81</v>
      </c>
      <c r="D14" s="49" t="s">
        <v>82</v>
      </c>
      <c r="E14" s="49"/>
      <c r="F14" s="49"/>
      <c r="G14" s="49"/>
      <c r="H14" s="49"/>
      <c r="I14" s="49"/>
      <c r="J14" s="26">
        <v>0</v>
      </c>
      <c r="K14" s="16">
        <v>80</v>
      </c>
      <c r="L14" s="30">
        <v>80</v>
      </c>
      <c r="M14" s="16">
        <v>0</v>
      </c>
      <c r="N14" s="4">
        <v>70</v>
      </c>
      <c r="O14" s="4"/>
      <c r="P14" s="4"/>
      <c r="Q14" s="14">
        <f t="shared" si="0"/>
        <v>46</v>
      </c>
    </row>
    <row r="15" spans="2:18" x14ac:dyDescent="0.35">
      <c r="B15" s="6">
        <f>B14+1</f>
        <v>7</v>
      </c>
      <c r="C15" t="s">
        <v>83</v>
      </c>
      <c r="D15" s="49" t="s">
        <v>84</v>
      </c>
      <c r="E15" s="49"/>
      <c r="F15" s="49"/>
      <c r="G15" s="49"/>
      <c r="H15" s="49"/>
      <c r="I15" s="49"/>
      <c r="J15" s="26">
        <v>0</v>
      </c>
      <c r="K15" s="16">
        <v>0</v>
      </c>
      <c r="L15" s="30">
        <v>0</v>
      </c>
      <c r="M15" s="16">
        <v>0</v>
      </c>
      <c r="N15" s="4">
        <v>0</v>
      </c>
      <c r="O15" s="4"/>
      <c r="P15" s="4"/>
      <c r="Q15" s="14">
        <f t="shared" si="0"/>
        <v>0</v>
      </c>
    </row>
    <row r="16" spans="2:18" x14ac:dyDescent="0.35">
      <c r="B16" s="6">
        <f>B15+1</f>
        <v>8</v>
      </c>
      <c r="C16" t="s">
        <v>85</v>
      </c>
      <c r="D16" s="49" t="s">
        <v>86</v>
      </c>
      <c r="E16" s="49"/>
      <c r="F16" s="49"/>
      <c r="G16" s="49"/>
      <c r="H16" s="49"/>
      <c r="I16" s="49"/>
      <c r="J16" s="26">
        <v>0</v>
      </c>
      <c r="K16" s="16">
        <v>75</v>
      </c>
      <c r="L16" s="30">
        <v>75</v>
      </c>
      <c r="M16" s="16">
        <v>0</v>
      </c>
      <c r="N16" s="4">
        <v>85</v>
      </c>
      <c r="O16" s="4"/>
      <c r="P16" s="4"/>
      <c r="Q16" s="14">
        <f t="shared" si="0"/>
        <v>47</v>
      </c>
    </row>
    <row r="17" spans="2:19" x14ac:dyDescent="0.35">
      <c r="B17" s="6">
        <f>B16+1</f>
        <v>9</v>
      </c>
      <c r="C17" t="s">
        <v>87</v>
      </c>
      <c r="D17" s="49" t="s">
        <v>88</v>
      </c>
      <c r="E17" s="49"/>
      <c r="F17" s="49"/>
      <c r="G17" s="49"/>
      <c r="H17" s="49"/>
      <c r="I17" s="49"/>
      <c r="J17" s="26">
        <v>0</v>
      </c>
      <c r="K17" s="16">
        <v>0</v>
      </c>
      <c r="L17" s="29">
        <v>70</v>
      </c>
      <c r="M17" s="16">
        <v>0</v>
      </c>
      <c r="N17" s="4">
        <v>0</v>
      </c>
      <c r="O17" s="4"/>
      <c r="P17" s="4"/>
      <c r="Q17" s="14">
        <f t="shared" si="0"/>
        <v>14</v>
      </c>
      <c r="S17" s="15"/>
    </row>
    <row r="18" spans="2:19" x14ac:dyDescent="0.35">
      <c r="B18" s="6">
        <f>B17+1</f>
        <v>10</v>
      </c>
      <c r="C18" t="s">
        <v>89</v>
      </c>
      <c r="D18" s="49" t="s">
        <v>90</v>
      </c>
      <c r="E18" s="49"/>
      <c r="F18" s="49"/>
      <c r="G18" s="49"/>
      <c r="H18" s="49"/>
      <c r="I18" s="49"/>
      <c r="J18" s="26">
        <v>0</v>
      </c>
      <c r="K18" s="4">
        <v>75</v>
      </c>
      <c r="L18" s="30">
        <v>0</v>
      </c>
      <c r="M18" s="4">
        <v>0</v>
      </c>
      <c r="N18" s="4">
        <v>0</v>
      </c>
      <c r="O18" s="4"/>
      <c r="P18" s="4"/>
      <c r="Q18" s="14">
        <f t="shared" si="0"/>
        <v>15</v>
      </c>
    </row>
    <row r="19" spans="2:19" x14ac:dyDescent="0.35">
      <c r="B19" s="6">
        <f>B18+1</f>
        <v>11</v>
      </c>
      <c r="C19" t="s">
        <v>91</v>
      </c>
      <c r="D19" s="49" t="s">
        <v>92</v>
      </c>
      <c r="E19" s="49"/>
      <c r="F19" s="49"/>
      <c r="G19" s="49"/>
      <c r="H19" s="49"/>
      <c r="I19" s="49"/>
      <c r="J19" s="26">
        <v>0</v>
      </c>
      <c r="K19" s="4">
        <v>0</v>
      </c>
      <c r="L19" s="30">
        <v>0</v>
      </c>
      <c r="M19" s="4">
        <v>0</v>
      </c>
      <c r="N19" s="4">
        <v>0</v>
      </c>
      <c r="O19" s="4"/>
      <c r="P19" s="4"/>
      <c r="Q19" s="14">
        <f t="shared" si="0"/>
        <v>0</v>
      </c>
    </row>
    <row r="20" spans="2:19" x14ac:dyDescent="0.35">
      <c r="B20" s="6">
        <f>B19+1</f>
        <v>12</v>
      </c>
      <c r="C20" t="s">
        <v>93</v>
      </c>
      <c r="D20" s="49" t="s">
        <v>94</v>
      </c>
      <c r="E20" s="49"/>
      <c r="F20" s="49"/>
      <c r="G20" s="49"/>
      <c r="H20" s="49"/>
      <c r="I20" s="49"/>
      <c r="J20" s="26">
        <v>80</v>
      </c>
      <c r="K20" s="4">
        <v>80</v>
      </c>
      <c r="L20" s="29">
        <v>73.333333333333329</v>
      </c>
      <c r="M20" s="4">
        <v>80</v>
      </c>
      <c r="N20" s="4">
        <v>80</v>
      </c>
      <c r="O20" s="4"/>
      <c r="P20" s="4"/>
      <c r="Q20" s="14">
        <f t="shared" si="0"/>
        <v>78.666666666666657</v>
      </c>
    </row>
    <row r="21" spans="2:19" x14ac:dyDescent="0.35">
      <c r="B21" s="6">
        <f>B20+1</f>
        <v>13</v>
      </c>
      <c r="C21" t="s">
        <v>95</v>
      </c>
      <c r="D21" s="49" t="s">
        <v>96</v>
      </c>
      <c r="E21" s="49"/>
      <c r="F21" s="49"/>
      <c r="G21" s="49"/>
      <c r="H21" s="49"/>
      <c r="I21" s="49"/>
      <c r="J21" s="26">
        <v>0</v>
      </c>
      <c r="K21" s="4">
        <v>0</v>
      </c>
      <c r="L21" s="30">
        <v>0</v>
      </c>
      <c r="M21" s="4">
        <v>0</v>
      </c>
      <c r="N21" s="4">
        <v>0</v>
      </c>
      <c r="O21" s="4"/>
      <c r="P21" s="4"/>
      <c r="Q21" s="14">
        <f t="shared" si="0"/>
        <v>0</v>
      </c>
    </row>
    <row r="22" spans="2:19" x14ac:dyDescent="0.35">
      <c r="B22" s="6">
        <f>B21+1</f>
        <v>14</v>
      </c>
      <c r="C22" t="s">
        <v>97</v>
      </c>
      <c r="D22" s="49" t="s">
        <v>98</v>
      </c>
      <c r="E22" s="49"/>
      <c r="F22" s="49"/>
      <c r="G22" s="49"/>
      <c r="H22" s="49"/>
      <c r="I22" s="49"/>
      <c r="J22" s="26">
        <v>0</v>
      </c>
      <c r="K22" s="23">
        <v>80</v>
      </c>
      <c r="L22" s="30">
        <v>80</v>
      </c>
      <c r="M22" s="4">
        <v>80</v>
      </c>
      <c r="N22" s="4">
        <v>78</v>
      </c>
      <c r="O22" s="4"/>
      <c r="P22" s="4"/>
      <c r="Q22" s="14">
        <f t="shared" si="0"/>
        <v>63.6</v>
      </c>
    </row>
    <row r="23" spans="2:19" x14ac:dyDescent="0.35">
      <c r="B23" s="6">
        <f>B22+1</f>
        <v>15</v>
      </c>
      <c r="C23" t="s">
        <v>99</v>
      </c>
      <c r="D23" s="49" t="s">
        <v>100</v>
      </c>
      <c r="E23" s="49"/>
      <c r="F23" s="49"/>
      <c r="G23" s="49"/>
      <c r="H23" s="49"/>
      <c r="I23" s="49"/>
      <c r="J23" s="26">
        <v>0</v>
      </c>
      <c r="K23" s="4">
        <v>0</v>
      </c>
      <c r="L23" s="30">
        <v>0</v>
      </c>
      <c r="M23" s="4">
        <v>0</v>
      </c>
      <c r="N23" s="4">
        <v>0</v>
      </c>
      <c r="O23" s="4"/>
      <c r="P23" s="4"/>
      <c r="Q23" s="14">
        <f t="shared" si="0"/>
        <v>0</v>
      </c>
    </row>
    <row r="24" spans="2:19" x14ac:dyDescent="0.35">
      <c r="B24" s="6">
        <f>B23+1</f>
        <v>16</v>
      </c>
      <c r="C24" t="s">
        <v>101</v>
      </c>
      <c r="D24" s="49" t="s">
        <v>102</v>
      </c>
      <c r="E24" s="49"/>
      <c r="F24" s="49"/>
      <c r="G24" s="49"/>
      <c r="H24" s="49"/>
      <c r="I24" s="49"/>
      <c r="J24" s="26">
        <v>0</v>
      </c>
      <c r="K24" s="4">
        <v>0</v>
      </c>
      <c r="L24" s="29">
        <v>76.666666666666671</v>
      </c>
      <c r="M24" s="4">
        <v>0</v>
      </c>
      <c r="N24" s="4">
        <v>70</v>
      </c>
      <c r="O24" s="4"/>
      <c r="P24" s="4"/>
      <c r="Q24" s="14">
        <f t="shared" si="0"/>
        <v>29.333333333333336</v>
      </c>
    </row>
    <row r="25" spans="2:19" x14ac:dyDescent="0.35">
      <c r="B25" s="6">
        <f>B24+1</f>
        <v>17</v>
      </c>
      <c r="C25" t="s">
        <v>103</v>
      </c>
      <c r="D25" s="49" t="s">
        <v>104</v>
      </c>
      <c r="E25" s="49"/>
      <c r="F25" s="49"/>
      <c r="G25" s="49"/>
      <c r="H25" s="49"/>
      <c r="I25" s="49"/>
      <c r="J25" s="26">
        <v>0</v>
      </c>
      <c r="K25" s="4">
        <v>70</v>
      </c>
      <c r="L25" s="30">
        <v>75</v>
      </c>
      <c r="M25" s="4">
        <v>0</v>
      </c>
      <c r="N25" s="4">
        <v>70</v>
      </c>
      <c r="O25" s="4"/>
      <c r="P25" s="4"/>
      <c r="Q25" s="14">
        <f t="shared" si="0"/>
        <v>43</v>
      </c>
    </row>
    <row r="26" spans="2:19" x14ac:dyDescent="0.35">
      <c r="B26" s="6">
        <f>B25+1</f>
        <v>18</v>
      </c>
      <c r="C26" t="s">
        <v>105</v>
      </c>
      <c r="D26" s="49" t="s">
        <v>106</v>
      </c>
      <c r="E26" s="49"/>
      <c r="F26" s="49"/>
      <c r="G26" s="49"/>
      <c r="H26" s="49"/>
      <c r="I26" s="49"/>
      <c r="J26" s="26">
        <v>75</v>
      </c>
      <c r="K26" s="4">
        <v>75</v>
      </c>
      <c r="L26" s="30">
        <v>80</v>
      </c>
      <c r="M26" s="4">
        <v>80</v>
      </c>
      <c r="N26" s="4">
        <v>70</v>
      </c>
      <c r="O26" s="4"/>
      <c r="P26" s="4"/>
      <c r="Q26" s="14">
        <f t="shared" si="0"/>
        <v>76</v>
      </c>
    </row>
    <row r="27" spans="2:19" x14ac:dyDescent="0.35">
      <c r="B27" s="6">
        <f>B26+1</f>
        <v>19</v>
      </c>
      <c r="C27" t="s">
        <v>107</v>
      </c>
      <c r="D27" s="49" t="s">
        <v>108</v>
      </c>
      <c r="E27" s="49"/>
      <c r="F27" s="49"/>
      <c r="G27" s="49"/>
      <c r="H27" s="49"/>
      <c r="I27" s="49"/>
      <c r="J27" s="26">
        <v>0</v>
      </c>
      <c r="K27" s="4">
        <v>0</v>
      </c>
      <c r="L27" s="30">
        <v>0</v>
      </c>
      <c r="M27" s="4">
        <v>0</v>
      </c>
      <c r="N27" s="4">
        <v>0</v>
      </c>
      <c r="O27" s="4"/>
      <c r="P27" s="4"/>
      <c r="Q27" s="14">
        <f t="shared" si="0"/>
        <v>0</v>
      </c>
    </row>
    <row r="28" spans="2:19" x14ac:dyDescent="0.35">
      <c r="B28" s="6">
        <f>B27+1</f>
        <v>20</v>
      </c>
      <c r="C28" t="s">
        <v>109</v>
      </c>
      <c r="D28" s="49" t="s">
        <v>110</v>
      </c>
      <c r="E28" s="49"/>
      <c r="F28" s="49"/>
      <c r="G28" s="49"/>
      <c r="H28" s="49"/>
      <c r="I28" s="49"/>
      <c r="J28" s="26">
        <v>79</v>
      </c>
      <c r="K28" s="4">
        <v>80</v>
      </c>
      <c r="L28" s="29">
        <v>80</v>
      </c>
      <c r="M28" s="4">
        <v>0</v>
      </c>
      <c r="N28" s="4">
        <v>70</v>
      </c>
      <c r="O28" s="4"/>
      <c r="P28" s="4"/>
      <c r="Q28" s="14">
        <f t="shared" si="0"/>
        <v>61.8</v>
      </c>
    </row>
    <row r="29" spans="2:19" x14ac:dyDescent="0.35">
      <c r="B29" s="6">
        <f>B28+1</f>
        <v>21</v>
      </c>
      <c r="C29" t="s">
        <v>111</v>
      </c>
      <c r="D29" s="49" t="s">
        <v>112</v>
      </c>
      <c r="E29" s="49"/>
      <c r="F29" s="49"/>
      <c r="G29" s="49"/>
      <c r="H29" s="49"/>
      <c r="I29" s="49"/>
      <c r="J29" s="26">
        <v>73</v>
      </c>
      <c r="K29" s="23">
        <v>83.5</v>
      </c>
      <c r="L29" s="30">
        <v>80</v>
      </c>
      <c r="M29" s="4">
        <v>0</v>
      </c>
      <c r="N29" s="4">
        <v>70</v>
      </c>
      <c r="O29" s="4"/>
      <c r="P29" s="4"/>
      <c r="Q29" s="14">
        <f t="shared" si="0"/>
        <v>61.3</v>
      </c>
    </row>
    <row r="30" spans="2:19" x14ac:dyDescent="0.35">
      <c r="B30" s="6">
        <f>B29+1</f>
        <v>22</v>
      </c>
      <c r="C30" t="s">
        <v>113</v>
      </c>
      <c r="D30" s="49" t="s">
        <v>114</v>
      </c>
      <c r="E30" s="49"/>
      <c r="F30" s="49"/>
      <c r="G30" s="49"/>
      <c r="H30" s="49"/>
      <c r="I30" s="49"/>
      <c r="J30" s="26">
        <v>0</v>
      </c>
      <c r="K30" s="4">
        <v>0</v>
      </c>
      <c r="L30" s="30">
        <v>0</v>
      </c>
      <c r="M30" s="4">
        <v>0</v>
      </c>
      <c r="N30" s="4">
        <v>0</v>
      </c>
      <c r="O30" s="4"/>
      <c r="P30" s="4"/>
      <c r="Q30" s="14">
        <f t="shared" si="0"/>
        <v>0</v>
      </c>
    </row>
    <row r="31" spans="2:19" x14ac:dyDescent="0.35">
      <c r="B31" s="6">
        <f>B30+1</f>
        <v>23</v>
      </c>
      <c r="C31" t="s">
        <v>115</v>
      </c>
      <c r="D31" s="49" t="s">
        <v>116</v>
      </c>
      <c r="E31" s="49"/>
      <c r="F31" s="49"/>
      <c r="G31" s="49"/>
      <c r="H31" s="49"/>
      <c r="I31" s="49"/>
      <c r="J31" s="26">
        <v>0</v>
      </c>
      <c r="K31" s="4">
        <v>0</v>
      </c>
      <c r="L31" s="30">
        <v>0</v>
      </c>
      <c r="M31" s="4">
        <v>0</v>
      </c>
      <c r="N31" s="4">
        <v>0</v>
      </c>
      <c r="O31" s="4"/>
      <c r="P31" s="4"/>
      <c r="Q31" s="14">
        <f t="shared" si="0"/>
        <v>0</v>
      </c>
    </row>
    <row r="32" spans="2:19" x14ac:dyDescent="0.35">
      <c r="B32" s="6">
        <f>B31+1</f>
        <v>24</v>
      </c>
      <c r="C32" t="s">
        <v>117</v>
      </c>
      <c r="D32" s="49" t="s">
        <v>118</v>
      </c>
      <c r="E32" s="49"/>
      <c r="F32" s="49"/>
      <c r="G32" s="49"/>
      <c r="H32" s="49"/>
      <c r="I32" s="49"/>
      <c r="J32" s="26">
        <v>88</v>
      </c>
      <c r="K32" s="23">
        <v>80</v>
      </c>
      <c r="L32" s="30">
        <v>80</v>
      </c>
      <c r="M32" s="4">
        <v>85</v>
      </c>
      <c r="N32" s="23">
        <v>83.208333333333343</v>
      </c>
      <c r="O32" s="4"/>
      <c r="P32" s="4"/>
      <c r="Q32" s="14">
        <f t="shared" si="0"/>
        <v>83.241666666666674</v>
      </c>
    </row>
    <row r="33" spans="2:17" x14ac:dyDescent="0.35">
      <c r="B33" s="6">
        <f>B32+1</f>
        <v>25</v>
      </c>
      <c r="C33" t="s">
        <v>119</v>
      </c>
      <c r="D33" s="49" t="s">
        <v>120</v>
      </c>
      <c r="E33" s="49"/>
      <c r="F33" s="49"/>
      <c r="G33" s="49"/>
      <c r="H33" s="49"/>
      <c r="I33" s="49"/>
      <c r="J33" s="26">
        <v>87</v>
      </c>
      <c r="K33" s="4">
        <v>80</v>
      </c>
      <c r="L33" s="30">
        <v>70</v>
      </c>
      <c r="M33" s="4">
        <v>70</v>
      </c>
      <c r="N33" s="4">
        <v>85</v>
      </c>
      <c r="O33" s="4"/>
      <c r="P33" s="4"/>
      <c r="Q33" s="14">
        <f t="shared" si="0"/>
        <v>78.400000000000006</v>
      </c>
    </row>
    <row r="34" spans="2:17" x14ac:dyDescent="0.35">
      <c r="B34" s="6">
        <f>B33+1</f>
        <v>26</v>
      </c>
      <c r="C34" s="6"/>
      <c r="D34" s="35"/>
      <c r="E34" s="35"/>
      <c r="F34" s="35"/>
      <c r="G34" s="35"/>
      <c r="H34" s="35"/>
      <c r="I34" s="35"/>
      <c r="J34" s="20" t="s">
        <v>235</v>
      </c>
      <c r="K34" s="4"/>
      <c r="L34" s="4"/>
      <c r="O34" s="4"/>
      <c r="P34" s="4"/>
      <c r="Q34" s="14"/>
    </row>
    <row r="35" spans="2:17" x14ac:dyDescent="0.35">
      <c r="B35" s="6">
        <f>B34+1</f>
        <v>27</v>
      </c>
      <c r="C35" s="6"/>
      <c r="D35" s="35"/>
      <c r="E35" s="35"/>
      <c r="F35" s="35"/>
      <c r="G35" s="35"/>
      <c r="H35" s="35"/>
      <c r="I35" s="35"/>
      <c r="J35" s="20"/>
      <c r="K35" s="4"/>
      <c r="L35" s="4"/>
      <c r="M35" s="4"/>
      <c r="N35" s="4"/>
      <c r="O35" s="4"/>
      <c r="P35" s="4"/>
      <c r="Q35" s="14"/>
    </row>
    <row r="36" spans="2:17" x14ac:dyDescent="0.35">
      <c r="B36" s="6">
        <f>B35+1</f>
        <v>28</v>
      </c>
      <c r="C36" s="6"/>
      <c r="D36" s="35"/>
      <c r="E36" s="35"/>
      <c r="F36" s="35"/>
      <c r="G36" s="35"/>
      <c r="H36" s="35"/>
      <c r="I36" s="35"/>
      <c r="J36" s="20"/>
      <c r="K36" s="4"/>
      <c r="L36" s="4"/>
      <c r="M36" s="4"/>
      <c r="N36" s="4"/>
      <c r="O36" s="4"/>
      <c r="P36" s="4"/>
      <c r="Q36" s="14"/>
    </row>
    <row r="37" spans="2:17" x14ac:dyDescent="0.35">
      <c r="B37" s="6">
        <f>B36+1</f>
        <v>29</v>
      </c>
      <c r="C37" s="6"/>
      <c r="D37" s="35"/>
      <c r="E37" s="35"/>
      <c r="F37" s="35"/>
      <c r="G37" s="35"/>
      <c r="H37" s="35"/>
      <c r="I37" s="35"/>
      <c r="J37" s="20"/>
      <c r="K37" s="4"/>
      <c r="L37" s="4"/>
      <c r="M37" s="4"/>
      <c r="N37" s="4"/>
      <c r="O37" s="4"/>
      <c r="P37" s="4"/>
      <c r="Q37" s="14"/>
    </row>
    <row r="38" spans="2:17" x14ac:dyDescent="0.35">
      <c r="B38" s="6">
        <f>B37+1</f>
        <v>30</v>
      </c>
      <c r="C38" s="6"/>
      <c r="D38" s="35"/>
      <c r="E38" s="35"/>
      <c r="F38" s="35"/>
      <c r="G38" s="35"/>
      <c r="H38" s="35"/>
      <c r="I38" s="35"/>
      <c r="J38" s="20"/>
      <c r="K38" s="4"/>
      <c r="L38" s="4"/>
      <c r="M38" s="4"/>
      <c r="N38" s="4"/>
      <c r="O38" s="4"/>
      <c r="P38" s="4"/>
      <c r="Q38" s="14"/>
    </row>
    <row r="39" spans="2:17" x14ac:dyDescent="0.35">
      <c r="B39" s="6">
        <f>B38+1</f>
        <v>31</v>
      </c>
      <c r="C39" s="6"/>
      <c r="D39" s="35"/>
      <c r="E39" s="35"/>
      <c r="F39" s="35"/>
      <c r="G39" s="35"/>
      <c r="H39" s="35"/>
      <c r="I39" s="35"/>
      <c r="J39" s="20"/>
      <c r="K39" s="4"/>
      <c r="L39" s="4"/>
      <c r="M39" s="4"/>
      <c r="N39" s="4"/>
      <c r="O39" s="4"/>
      <c r="P39" s="4"/>
      <c r="Q39" s="14"/>
    </row>
    <row r="40" spans="2:17" x14ac:dyDescent="0.35">
      <c r="B40" s="6">
        <f>B39+1</f>
        <v>32</v>
      </c>
      <c r="C40" s="6"/>
      <c r="D40" s="35"/>
      <c r="E40" s="35"/>
      <c r="F40" s="35"/>
      <c r="G40" s="35"/>
      <c r="H40" s="35"/>
      <c r="I40" s="35"/>
      <c r="J40" s="20"/>
      <c r="K40" s="4"/>
      <c r="L40" s="4"/>
      <c r="M40" s="4"/>
      <c r="N40" s="4"/>
      <c r="O40" s="4"/>
      <c r="P40" s="4"/>
      <c r="Q40" s="14"/>
    </row>
    <row r="41" spans="2:17" x14ac:dyDescent="0.35">
      <c r="B41" s="6">
        <f>B40+1</f>
        <v>33</v>
      </c>
      <c r="C41" s="6"/>
      <c r="D41" s="35"/>
      <c r="E41" s="35"/>
      <c r="F41" s="35"/>
      <c r="G41" s="35"/>
      <c r="H41" s="35"/>
      <c r="I41" s="35"/>
      <c r="J41" s="20"/>
      <c r="K41" s="4"/>
      <c r="L41" s="4"/>
      <c r="M41" s="4"/>
      <c r="N41" s="4"/>
      <c r="O41" s="4"/>
      <c r="P41" s="4"/>
      <c r="Q41" s="14"/>
    </row>
    <row r="42" spans="2:17" x14ac:dyDescent="0.35">
      <c r="B42" s="6">
        <f>B41+1</f>
        <v>34</v>
      </c>
      <c r="C42" s="6"/>
      <c r="D42" s="35"/>
      <c r="E42" s="35"/>
      <c r="F42" s="35"/>
      <c r="G42" s="35"/>
      <c r="H42" s="35"/>
      <c r="I42" s="35"/>
      <c r="J42" s="20"/>
      <c r="K42" s="4"/>
      <c r="L42" s="4"/>
      <c r="M42" s="4"/>
      <c r="N42" s="4"/>
      <c r="O42" s="4"/>
      <c r="P42" s="4"/>
      <c r="Q42" s="14"/>
    </row>
    <row r="43" spans="2:17" x14ac:dyDescent="0.35">
      <c r="B43" s="6">
        <f>B42+1</f>
        <v>35</v>
      </c>
      <c r="C43" s="6"/>
      <c r="D43" s="35"/>
      <c r="E43" s="35"/>
      <c r="F43" s="35"/>
      <c r="G43" s="35"/>
      <c r="H43" s="35"/>
      <c r="I43" s="35"/>
      <c r="J43" s="20"/>
      <c r="K43" s="4"/>
      <c r="L43" s="4"/>
      <c r="M43" s="4"/>
      <c r="N43" s="4"/>
      <c r="O43" s="4"/>
      <c r="P43" s="4"/>
      <c r="Q43" s="14"/>
    </row>
    <row r="44" spans="2:17" x14ac:dyDescent="0.35">
      <c r="B44" s="6">
        <f>B43+1</f>
        <v>36</v>
      </c>
      <c r="C44" s="6"/>
      <c r="D44" s="35"/>
      <c r="E44" s="35"/>
      <c r="F44" s="35"/>
      <c r="G44" s="35"/>
      <c r="H44" s="35"/>
      <c r="I44" s="35"/>
      <c r="J44" s="20"/>
      <c r="K44" s="4"/>
      <c r="L44" s="4"/>
      <c r="M44" s="4"/>
      <c r="N44" s="4"/>
      <c r="O44" s="4"/>
      <c r="P44" s="4"/>
      <c r="Q44" s="14"/>
    </row>
    <row r="45" spans="2:17" x14ac:dyDescent="0.35">
      <c r="B45" s="6">
        <f>B44+1</f>
        <v>37</v>
      </c>
      <c r="C45" s="7"/>
      <c r="D45" s="35"/>
      <c r="E45" s="35"/>
      <c r="F45" s="35"/>
      <c r="G45" s="35"/>
      <c r="H45" s="35"/>
      <c r="I45" s="35"/>
      <c r="J45" s="20"/>
      <c r="K45" s="4"/>
      <c r="L45" s="4"/>
      <c r="M45" s="4"/>
      <c r="N45" s="4"/>
      <c r="O45" s="4"/>
      <c r="P45" s="4"/>
      <c r="Q45" s="14"/>
    </row>
    <row r="46" spans="2:17" x14ac:dyDescent="0.35">
      <c r="B46" s="6">
        <f>B45+1</f>
        <v>38</v>
      </c>
      <c r="C46" s="7"/>
      <c r="D46" s="35"/>
      <c r="E46" s="35"/>
      <c r="F46" s="35"/>
      <c r="G46" s="35"/>
      <c r="H46" s="35"/>
      <c r="I46" s="35"/>
      <c r="J46" s="20"/>
      <c r="K46" s="4"/>
      <c r="L46" s="4"/>
      <c r="M46" s="4"/>
      <c r="N46" s="4"/>
      <c r="O46" s="4"/>
      <c r="P46" s="4"/>
      <c r="Q46" s="14"/>
    </row>
    <row r="47" spans="2:17" x14ac:dyDescent="0.35">
      <c r="B47" s="6">
        <f>B46+1</f>
        <v>39</v>
      </c>
      <c r="C47" s="7"/>
      <c r="D47" s="35"/>
      <c r="E47" s="35"/>
      <c r="F47" s="35"/>
      <c r="G47" s="35"/>
      <c r="H47" s="35"/>
      <c r="I47" s="35"/>
      <c r="J47" s="20"/>
      <c r="K47" s="4"/>
      <c r="L47" s="4"/>
      <c r="M47" s="4"/>
      <c r="N47" s="4"/>
      <c r="O47" s="4"/>
      <c r="P47" s="4"/>
      <c r="Q47" s="14"/>
    </row>
    <row r="48" spans="2:17" x14ac:dyDescent="0.35">
      <c r="B48" s="6">
        <f>B47+1</f>
        <v>40</v>
      </c>
      <c r="C48" s="7"/>
      <c r="D48" s="35"/>
      <c r="E48" s="35"/>
      <c r="F48" s="35"/>
      <c r="G48" s="35"/>
      <c r="H48" s="35"/>
      <c r="I48" s="35"/>
      <c r="J48" s="20"/>
      <c r="K48" s="4"/>
      <c r="L48" s="4"/>
      <c r="M48" s="4"/>
      <c r="N48" s="4"/>
      <c r="O48" s="4"/>
      <c r="P48" s="4"/>
      <c r="Q48" s="14"/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20">
        <f>COUNTIF(J9:J48,"&gt;=70")</f>
        <v>6</v>
      </c>
      <c r="K50" s="16">
        <f>COUNTIF(K9:K48,"&gt;=70")</f>
        <v>13</v>
      </c>
      <c r="L50" s="16">
        <f>COUNTIF(L9:L48,"&gt;=70")</f>
        <v>14</v>
      </c>
      <c r="M50" s="4">
        <f>COUNTIF(M9:M48,"&gt;=70")</f>
        <v>5</v>
      </c>
      <c r="N50" s="4">
        <f>COUNTIF(N9:N48,"&gt;=70")</f>
        <v>14</v>
      </c>
      <c r="O50" s="4">
        <f>COUNTIF(O9:O48,"&gt;=70")</f>
        <v>0</v>
      </c>
      <c r="P50" s="4">
        <f>COUNTIF(P9:P48,"&gt;=70")</f>
        <v>0</v>
      </c>
      <c r="Q50" s="13">
        <f>COUNTIF(Q9:Q48,"&gt;=70")</f>
        <v>4</v>
      </c>
    </row>
    <row r="51" spans="3:17" x14ac:dyDescent="0.35">
      <c r="C51" s="34"/>
      <c r="D51" s="34"/>
      <c r="E51" s="8"/>
      <c r="H51" s="42" t="s">
        <v>20</v>
      </c>
      <c r="I51" s="42"/>
      <c r="J51" s="20">
        <f>COUNTIF(J9:J49,"&lt;70")</f>
        <v>19</v>
      </c>
      <c r="K51" s="16">
        <f>COUNTIF(K9:K49,"&lt;70")</f>
        <v>12</v>
      </c>
      <c r="L51" s="16">
        <f>COUNTIF(L9:L49,"&lt;70")</f>
        <v>11</v>
      </c>
      <c r="M51" s="4">
        <f>COUNTIF(M9:M49,"&lt;70")</f>
        <v>20</v>
      </c>
      <c r="N51" s="4">
        <f>COUNTIF(N9:N49,"&lt;70")</f>
        <v>11</v>
      </c>
      <c r="O51" s="4">
        <f>COUNTIF(O9:O49,"&lt;70")</f>
        <v>0</v>
      </c>
      <c r="P51" s="4">
        <f>COUNTIF(P9:P49,"&lt;70")</f>
        <v>0</v>
      </c>
      <c r="Q51" s="13">
        <f>COUNTIF(Q9:Q16,"&lt;70")</f>
        <v>8</v>
      </c>
    </row>
    <row r="52" spans="3:17" x14ac:dyDescent="0.35">
      <c r="C52" s="34"/>
      <c r="D52" s="34"/>
      <c r="E52" s="34"/>
      <c r="H52" s="42" t="s">
        <v>21</v>
      </c>
      <c r="I52" s="42"/>
      <c r="J52" s="20">
        <f>COUNT(J9:J48)</f>
        <v>25</v>
      </c>
      <c r="K52" s="16">
        <f>COUNT(K9:K48)</f>
        <v>25</v>
      </c>
      <c r="L52" s="16">
        <f>COUNT(L9:L48)</f>
        <v>25</v>
      </c>
      <c r="M52" s="4">
        <f>COUNT(M9:M48)</f>
        <v>25</v>
      </c>
      <c r="N52" s="4">
        <f>COUNT(N9:N48)</f>
        <v>25</v>
      </c>
      <c r="O52" s="4">
        <f>COUNT(O9:O48)</f>
        <v>0</v>
      </c>
      <c r="P52" s="4">
        <f>COUNT(P9:P48)</f>
        <v>0</v>
      </c>
      <c r="Q52" s="13">
        <f>COUNT(Q9:Q16)</f>
        <v>8</v>
      </c>
    </row>
    <row r="53" spans="3:17" x14ac:dyDescent="0.35">
      <c r="C53" s="34"/>
      <c r="D53" s="34"/>
      <c r="E53" s="1"/>
      <c r="H53" s="43" t="s">
        <v>16</v>
      </c>
      <c r="I53" s="43"/>
      <c r="J53" s="21">
        <f>J50/J52</f>
        <v>0.24</v>
      </c>
      <c r="K53" s="11">
        <f>K50/K52</f>
        <v>0.52</v>
      </c>
      <c r="L53" s="11">
        <f>L50/L52</f>
        <v>0.56000000000000005</v>
      </c>
      <c r="M53" s="11">
        <f>M50/M52</f>
        <v>0.2</v>
      </c>
      <c r="N53" s="11">
        <f>N50/N52</f>
        <v>0.56000000000000005</v>
      </c>
      <c r="O53" s="11" t="e">
        <f>O50/O52</f>
        <v>#DIV/0!</v>
      </c>
      <c r="P53" s="11" t="e">
        <f>P50/P52</f>
        <v>#DIV/0!</v>
      </c>
      <c r="Q53" s="12">
        <f>Q50/Q52</f>
        <v>0.5</v>
      </c>
    </row>
    <row r="54" spans="3:17" x14ac:dyDescent="0.35">
      <c r="C54" s="34"/>
      <c r="D54" s="34"/>
      <c r="E54" s="1"/>
      <c r="H54" s="43" t="s">
        <v>17</v>
      </c>
      <c r="I54" s="43"/>
      <c r="J54" s="21">
        <f>J51/J52</f>
        <v>0.76</v>
      </c>
      <c r="K54" s="9">
        <f>K51/K52</f>
        <v>0.48</v>
      </c>
      <c r="L54" s="11">
        <f>L51/L52</f>
        <v>0.44</v>
      </c>
      <c r="M54" s="11">
        <f>M51/M52</f>
        <v>0.8</v>
      </c>
      <c r="N54" s="11">
        <f>N51/N52</f>
        <v>0.44</v>
      </c>
      <c r="O54" s="11" t="e">
        <f>O51/O52</f>
        <v>#DIV/0!</v>
      </c>
      <c r="P54" s="11" t="e">
        <f>P51/P52</f>
        <v>#DIV/0!</v>
      </c>
      <c r="Q54" s="12">
        <f>Q51/Q52</f>
        <v>1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39:I39"/>
    <mergeCell ref="D40:I40"/>
    <mergeCell ref="D41:I41"/>
    <mergeCell ref="D42:I42"/>
    <mergeCell ref="D43:I43"/>
    <mergeCell ref="C54:D54"/>
    <mergeCell ref="H54:I54"/>
    <mergeCell ref="C55:D55"/>
    <mergeCell ref="J58:P58"/>
    <mergeCell ref="C49:D49"/>
    <mergeCell ref="C50:D50"/>
    <mergeCell ref="H50:I50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D6:G6"/>
    <mergeCell ref="I6:J6"/>
    <mergeCell ref="K6:P6"/>
    <mergeCell ref="B2:P2"/>
    <mergeCell ref="C3:P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CD79-3083-45CA-8E35-989FBEA3D059}">
  <dimension ref="B2:S59"/>
  <sheetViews>
    <sheetView topLeftCell="A43" zoomScaleNormal="100" workbookViewId="0">
      <selection activeCell="J59" sqref="J59:P59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5">
      <c r="C4" t="s">
        <v>0</v>
      </c>
      <c r="D4" s="44" t="s">
        <v>238</v>
      </c>
      <c r="E4" s="44"/>
      <c r="F4" s="44"/>
      <c r="G4" s="44"/>
      <c r="I4" t="s">
        <v>1</v>
      </c>
      <c r="J4" s="45" t="s">
        <v>240</v>
      </c>
      <c r="K4" s="45"/>
      <c r="M4" t="s">
        <v>2</v>
      </c>
      <c r="N4" s="46">
        <v>45294</v>
      </c>
      <c r="O4" s="4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7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121</v>
      </c>
      <c r="D9" s="49" t="s">
        <v>122</v>
      </c>
      <c r="E9" s="49"/>
      <c r="F9" s="49"/>
      <c r="G9" s="49"/>
      <c r="H9" s="49"/>
      <c r="I9" s="49"/>
      <c r="J9" s="22">
        <v>75.75</v>
      </c>
      <c r="K9" s="16">
        <v>0</v>
      </c>
      <c r="L9" s="22">
        <v>0</v>
      </c>
      <c r="M9" s="3">
        <v>0</v>
      </c>
      <c r="N9" s="3">
        <v>0</v>
      </c>
      <c r="O9" s="4"/>
      <c r="P9" s="4"/>
      <c r="Q9" s="14">
        <f t="shared" ref="Q9:Q32" si="0">SUM(J9:P9)/5</f>
        <v>15.15</v>
      </c>
    </row>
    <row r="10" spans="2:18" x14ac:dyDescent="0.35">
      <c r="B10" s="6">
        <f>B9+1</f>
        <v>2</v>
      </c>
      <c r="C10" s="3" t="s">
        <v>123</v>
      </c>
      <c r="D10" s="49" t="s">
        <v>124</v>
      </c>
      <c r="E10" s="49"/>
      <c r="F10" s="49"/>
      <c r="G10" s="49"/>
      <c r="H10" s="49"/>
      <c r="I10" s="49"/>
      <c r="J10" s="22">
        <v>83.4375</v>
      </c>
      <c r="K10" s="16">
        <v>70</v>
      </c>
      <c r="L10" s="22">
        <v>70</v>
      </c>
      <c r="M10" s="3">
        <v>75</v>
      </c>
      <c r="N10" s="3">
        <v>80</v>
      </c>
      <c r="O10" s="4"/>
      <c r="P10" s="4"/>
      <c r="Q10" s="14">
        <f t="shared" si="0"/>
        <v>75.6875</v>
      </c>
    </row>
    <row r="11" spans="2:18" x14ac:dyDescent="0.35">
      <c r="B11" s="6">
        <f t="shared" ref="B11:B48" si="1">B10+1</f>
        <v>3</v>
      </c>
      <c r="C11" s="3" t="s">
        <v>125</v>
      </c>
      <c r="D11" s="49" t="s">
        <v>126</v>
      </c>
      <c r="E11" s="49"/>
      <c r="F11" s="49"/>
      <c r="G11" s="49"/>
      <c r="H11" s="49"/>
      <c r="I11" s="49"/>
      <c r="J11" s="22">
        <v>0</v>
      </c>
      <c r="K11" s="16">
        <v>0</v>
      </c>
      <c r="L11" s="22">
        <v>0</v>
      </c>
      <c r="M11" s="3">
        <v>0</v>
      </c>
      <c r="N11" s="3">
        <v>0</v>
      </c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127</v>
      </c>
      <c r="D12" s="49" t="s">
        <v>128</v>
      </c>
      <c r="E12" s="49"/>
      <c r="F12" s="49"/>
      <c r="G12" s="49"/>
      <c r="H12" s="49"/>
      <c r="I12" s="49"/>
      <c r="J12" s="22">
        <v>84.375</v>
      </c>
      <c r="K12" s="16">
        <v>70</v>
      </c>
      <c r="L12" s="23">
        <v>75</v>
      </c>
      <c r="M12" s="3">
        <v>80</v>
      </c>
      <c r="N12" s="25">
        <v>76.09375</v>
      </c>
      <c r="O12" s="4"/>
      <c r="P12" s="4"/>
      <c r="Q12" s="14">
        <f t="shared" si="0"/>
        <v>77.09375</v>
      </c>
    </row>
    <row r="13" spans="2:18" x14ac:dyDescent="0.35">
      <c r="B13" s="6">
        <f t="shared" si="1"/>
        <v>5</v>
      </c>
      <c r="C13" s="3" t="s">
        <v>129</v>
      </c>
      <c r="D13" s="49" t="s">
        <v>130</v>
      </c>
      <c r="E13" s="49"/>
      <c r="F13" s="49"/>
      <c r="G13" s="49"/>
      <c r="H13" s="49"/>
      <c r="I13" s="49"/>
      <c r="J13" s="22">
        <v>9</v>
      </c>
      <c r="K13" s="16">
        <v>70</v>
      </c>
      <c r="L13" s="22">
        <v>0</v>
      </c>
      <c r="M13" s="3">
        <v>0</v>
      </c>
      <c r="N13" s="3">
        <v>0</v>
      </c>
      <c r="O13" s="4"/>
      <c r="P13" s="4"/>
      <c r="Q13" s="14">
        <f t="shared" si="0"/>
        <v>15.8</v>
      </c>
    </row>
    <row r="14" spans="2:18" x14ac:dyDescent="0.35">
      <c r="B14" s="6">
        <f t="shared" si="1"/>
        <v>6</v>
      </c>
      <c r="C14" s="3" t="s">
        <v>131</v>
      </c>
      <c r="D14" s="49" t="s">
        <v>132</v>
      </c>
      <c r="E14" s="49"/>
      <c r="F14" s="49"/>
      <c r="G14" s="49"/>
      <c r="H14" s="49"/>
      <c r="I14" s="49"/>
      <c r="J14" s="22">
        <v>96.875</v>
      </c>
      <c r="K14" s="16">
        <v>95</v>
      </c>
      <c r="L14" s="22">
        <v>83.333333333333343</v>
      </c>
      <c r="M14" s="3">
        <v>98</v>
      </c>
      <c r="N14" s="25">
        <v>100</v>
      </c>
      <c r="O14" s="4"/>
      <c r="P14" s="4"/>
      <c r="Q14" s="14">
        <f t="shared" si="0"/>
        <v>94.64166666666668</v>
      </c>
    </row>
    <row r="15" spans="2:18" x14ac:dyDescent="0.35">
      <c r="B15" s="6">
        <f t="shared" si="1"/>
        <v>7</v>
      </c>
      <c r="C15" s="3" t="s">
        <v>133</v>
      </c>
      <c r="D15" s="49" t="s">
        <v>134</v>
      </c>
      <c r="E15" s="49"/>
      <c r="F15" s="49"/>
      <c r="G15" s="49"/>
      <c r="H15" s="49"/>
      <c r="I15" s="49"/>
      <c r="J15" s="22">
        <v>79.6875</v>
      </c>
      <c r="K15" s="16">
        <v>70</v>
      </c>
      <c r="L15" s="22">
        <v>69.666666666666671</v>
      </c>
      <c r="M15" s="3">
        <v>75</v>
      </c>
      <c r="N15" s="3">
        <v>85</v>
      </c>
      <c r="O15" s="4"/>
      <c r="P15" s="4"/>
      <c r="Q15" s="14">
        <f t="shared" si="0"/>
        <v>75.870833333333337</v>
      </c>
    </row>
    <row r="16" spans="2:18" x14ac:dyDescent="0.35">
      <c r="B16" s="6">
        <f t="shared" si="1"/>
        <v>8</v>
      </c>
      <c r="C16" s="3" t="s">
        <v>135</v>
      </c>
      <c r="D16" s="49" t="s">
        <v>136</v>
      </c>
      <c r="E16" s="49"/>
      <c r="F16" s="49"/>
      <c r="G16" s="49"/>
      <c r="H16" s="49"/>
      <c r="I16" s="49"/>
      <c r="J16" s="22">
        <v>74.1875</v>
      </c>
      <c r="K16" s="16">
        <v>70</v>
      </c>
      <c r="L16" s="22">
        <v>0</v>
      </c>
      <c r="M16" s="3">
        <v>0</v>
      </c>
      <c r="N16" s="3">
        <v>0</v>
      </c>
      <c r="O16" s="4"/>
      <c r="P16" s="4"/>
      <c r="Q16" s="14">
        <f t="shared" si="0"/>
        <v>28.837499999999999</v>
      </c>
    </row>
    <row r="17" spans="2:19" x14ac:dyDescent="0.35">
      <c r="B17" s="6">
        <f t="shared" si="1"/>
        <v>9</v>
      </c>
      <c r="C17" s="3" t="s">
        <v>137</v>
      </c>
      <c r="D17" s="49" t="s">
        <v>138</v>
      </c>
      <c r="E17" s="49"/>
      <c r="F17" s="49"/>
      <c r="G17" s="49"/>
      <c r="H17" s="49"/>
      <c r="I17" s="49"/>
      <c r="J17" s="22">
        <v>96.875</v>
      </c>
      <c r="K17" s="16">
        <v>90</v>
      </c>
      <c r="L17" s="23">
        <v>81.333333333333329</v>
      </c>
      <c r="M17" s="3">
        <v>95</v>
      </c>
      <c r="N17" s="25">
        <v>90.802083333333329</v>
      </c>
      <c r="O17" s="4"/>
      <c r="P17" s="4"/>
      <c r="Q17" s="14">
        <f t="shared" si="0"/>
        <v>90.802083333333329</v>
      </c>
      <c r="S17" s="15"/>
    </row>
    <row r="18" spans="2:19" x14ac:dyDescent="0.35">
      <c r="B18" s="6">
        <f t="shared" si="1"/>
        <v>10</v>
      </c>
      <c r="C18" s="3" t="s">
        <v>139</v>
      </c>
      <c r="D18" s="49" t="s">
        <v>140</v>
      </c>
      <c r="E18" s="49"/>
      <c r="F18" s="49"/>
      <c r="G18" s="49"/>
      <c r="H18" s="49"/>
      <c r="I18" s="49"/>
      <c r="J18" s="23">
        <v>81.875</v>
      </c>
      <c r="K18" s="4">
        <v>0</v>
      </c>
      <c r="L18" s="23">
        <v>0</v>
      </c>
      <c r="M18" s="3">
        <v>0</v>
      </c>
      <c r="N18" s="3">
        <v>0</v>
      </c>
      <c r="O18" s="4"/>
      <c r="P18" s="4"/>
      <c r="Q18" s="14">
        <f t="shared" si="0"/>
        <v>16.375</v>
      </c>
    </row>
    <row r="19" spans="2:19" x14ac:dyDescent="0.35">
      <c r="B19" s="6">
        <f t="shared" si="1"/>
        <v>11</v>
      </c>
      <c r="C19" s="3" t="s">
        <v>141</v>
      </c>
      <c r="D19" s="49" t="s">
        <v>142</v>
      </c>
      <c r="E19" s="49"/>
      <c r="F19" s="49"/>
      <c r="G19" s="49"/>
      <c r="H19" s="49"/>
      <c r="I19" s="49"/>
      <c r="J19" s="23">
        <v>0</v>
      </c>
      <c r="K19" s="4">
        <v>75</v>
      </c>
      <c r="L19" s="23">
        <v>0</v>
      </c>
      <c r="M19" s="3">
        <v>0</v>
      </c>
      <c r="N19" s="3">
        <v>0</v>
      </c>
      <c r="O19" s="4"/>
      <c r="P19" s="4"/>
      <c r="Q19" s="14">
        <f t="shared" si="0"/>
        <v>15</v>
      </c>
    </row>
    <row r="20" spans="2:19" x14ac:dyDescent="0.35">
      <c r="B20" s="6">
        <f t="shared" si="1"/>
        <v>12</v>
      </c>
      <c r="C20" s="3" t="s">
        <v>143</v>
      </c>
      <c r="D20" s="49" t="s">
        <v>144</v>
      </c>
      <c r="E20" s="49"/>
      <c r="F20" s="49"/>
      <c r="G20" s="49"/>
      <c r="H20" s="49"/>
      <c r="I20" s="49"/>
      <c r="J20" s="23">
        <v>0</v>
      </c>
      <c r="K20" s="4">
        <v>70</v>
      </c>
      <c r="L20" s="23">
        <v>71.666666666666671</v>
      </c>
      <c r="M20" s="3">
        <v>80</v>
      </c>
      <c r="N20" s="3">
        <v>80</v>
      </c>
      <c r="O20" s="4"/>
      <c r="P20" s="4"/>
      <c r="Q20" s="14">
        <f t="shared" si="0"/>
        <v>60.333333333333336</v>
      </c>
    </row>
    <row r="21" spans="2:19" x14ac:dyDescent="0.35">
      <c r="B21" s="6">
        <f t="shared" si="1"/>
        <v>13</v>
      </c>
      <c r="C21" s="3" t="s">
        <v>145</v>
      </c>
      <c r="D21" s="49" t="s">
        <v>146</v>
      </c>
      <c r="E21" s="49"/>
      <c r="F21" s="49"/>
      <c r="G21" s="49"/>
      <c r="H21" s="49"/>
      <c r="I21" s="49"/>
      <c r="J21" s="23">
        <v>0</v>
      </c>
      <c r="K21" s="4">
        <v>0</v>
      </c>
      <c r="L21" s="23">
        <v>0</v>
      </c>
      <c r="M21" s="3">
        <v>0</v>
      </c>
      <c r="N21" s="3">
        <v>0</v>
      </c>
      <c r="O21" s="4"/>
      <c r="P21" s="4"/>
      <c r="Q21" s="14">
        <f t="shared" si="0"/>
        <v>0</v>
      </c>
    </row>
    <row r="22" spans="2:19" x14ac:dyDescent="0.35">
      <c r="B22" s="6">
        <f t="shared" si="1"/>
        <v>14</v>
      </c>
      <c r="C22" s="3" t="s">
        <v>147</v>
      </c>
      <c r="D22" s="49" t="s">
        <v>148</v>
      </c>
      <c r="E22" s="49"/>
      <c r="F22" s="49"/>
      <c r="G22" s="49"/>
      <c r="H22" s="49"/>
      <c r="I22" s="49"/>
      <c r="J22" s="23">
        <v>0</v>
      </c>
      <c r="K22" s="4">
        <v>0</v>
      </c>
      <c r="L22" s="23">
        <v>0</v>
      </c>
      <c r="M22" s="3">
        <v>0</v>
      </c>
      <c r="N22" s="3">
        <v>0</v>
      </c>
      <c r="O22" s="4"/>
      <c r="P22" s="4"/>
      <c r="Q22" s="14">
        <f t="shared" si="0"/>
        <v>0</v>
      </c>
    </row>
    <row r="23" spans="2:19" x14ac:dyDescent="0.35">
      <c r="B23" s="6">
        <f t="shared" si="1"/>
        <v>15</v>
      </c>
      <c r="C23" s="3" t="s">
        <v>149</v>
      </c>
      <c r="D23" s="49" t="s">
        <v>150</v>
      </c>
      <c r="E23" s="49"/>
      <c r="F23" s="49"/>
      <c r="G23" s="49"/>
      <c r="H23" s="49"/>
      <c r="I23" s="49"/>
      <c r="J23" s="23">
        <v>81.875</v>
      </c>
      <c r="K23" s="4">
        <v>0</v>
      </c>
      <c r="L23" s="23">
        <v>70</v>
      </c>
      <c r="M23" s="3">
        <v>0</v>
      </c>
      <c r="N23" s="3">
        <v>85</v>
      </c>
      <c r="O23" s="4"/>
      <c r="P23" s="4"/>
      <c r="Q23" s="14">
        <f t="shared" si="0"/>
        <v>47.375</v>
      </c>
    </row>
    <row r="24" spans="2:19" x14ac:dyDescent="0.35">
      <c r="B24" s="6">
        <f t="shared" si="1"/>
        <v>16</v>
      </c>
      <c r="C24" s="3" t="s">
        <v>151</v>
      </c>
      <c r="D24" s="49" t="s">
        <v>152</v>
      </c>
      <c r="E24" s="49"/>
      <c r="F24" s="49"/>
      <c r="G24" s="49"/>
      <c r="H24" s="49"/>
      <c r="I24" s="49"/>
      <c r="J24" s="23">
        <v>85</v>
      </c>
      <c r="K24" s="4">
        <v>0</v>
      </c>
      <c r="L24" s="23">
        <v>73.333333333333329</v>
      </c>
      <c r="M24" s="3">
        <v>0</v>
      </c>
      <c r="N24" s="3">
        <v>85</v>
      </c>
      <c r="O24" s="4"/>
      <c r="P24" s="4"/>
      <c r="Q24" s="14">
        <f t="shared" si="0"/>
        <v>48.666666666666664</v>
      </c>
    </row>
    <row r="25" spans="2:19" x14ac:dyDescent="0.35">
      <c r="B25" s="6">
        <f t="shared" si="1"/>
        <v>17</v>
      </c>
      <c r="C25" s="3" t="s">
        <v>153</v>
      </c>
      <c r="D25" s="49" t="s">
        <v>154</v>
      </c>
      <c r="E25" s="49"/>
      <c r="F25" s="49"/>
      <c r="G25" s="49"/>
      <c r="H25" s="49"/>
      <c r="I25" s="49"/>
      <c r="J25" s="23">
        <v>0</v>
      </c>
      <c r="K25" s="4">
        <v>0</v>
      </c>
      <c r="L25" s="23">
        <v>0</v>
      </c>
      <c r="M25" s="3">
        <v>0</v>
      </c>
      <c r="N25" s="3">
        <v>0</v>
      </c>
      <c r="O25" s="4"/>
      <c r="P25" s="4"/>
      <c r="Q25" s="14">
        <f t="shared" si="0"/>
        <v>0</v>
      </c>
    </row>
    <row r="26" spans="2:19" x14ac:dyDescent="0.35">
      <c r="B26" s="6">
        <f t="shared" si="1"/>
        <v>18</v>
      </c>
      <c r="C26" s="3" t="s">
        <v>155</v>
      </c>
      <c r="D26" s="49" t="s">
        <v>156</v>
      </c>
      <c r="E26" s="49"/>
      <c r="F26" s="49"/>
      <c r="G26" s="49"/>
      <c r="H26" s="49"/>
      <c r="I26" s="49"/>
      <c r="J26" s="23">
        <v>82.8125</v>
      </c>
      <c r="K26" s="4">
        <v>80</v>
      </c>
      <c r="L26" s="23">
        <v>86.666666666666657</v>
      </c>
      <c r="M26" s="3">
        <v>75</v>
      </c>
      <c r="N26" s="25">
        <v>81.119791666666657</v>
      </c>
      <c r="O26" s="4"/>
      <c r="P26" s="4"/>
      <c r="Q26" s="14">
        <f t="shared" si="0"/>
        <v>81.119791666666657</v>
      </c>
    </row>
    <row r="27" spans="2:19" x14ac:dyDescent="0.35">
      <c r="B27" s="6">
        <f t="shared" si="1"/>
        <v>19</v>
      </c>
      <c r="C27" s="3" t="s">
        <v>157</v>
      </c>
      <c r="D27" s="49" t="s">
        <v>158</v>
      </c>
      <c r="E27" s="49"/>
      <c r="F27" s="49"/>
      <c r="G27" s="49"/>
      <c r="H27" s="49"/>
      <c r="I27" s="49"/>
      <c r="J27" s="23">
        <v>100</v>
      </c>
      <c r="K27" s="4">
        <v>75</v>
      </c>
      <c r="L27" s="23">
        <v>78.333333333333329</v>
      </c>
      <c r="M27" s="3">
        <v>70</v>
      </c>
      <c r="N27" s="25">
        <v>80.833333333333329</v>
      </c>
      <c r="O27" s="4"/>
      <c r="P27" s="4"/>
      <c r="Q27" s="14">
        <f t="shared" si="0"/>
        <v>80.833333333333329</v>
      </c>
    </row>
    <row r="28" spans="2:19" x14ac:dyDescent="0.35">
      <c r="B28" s="6">
        <f t="shared" si="1"/>
        <v>20</v>
      </c>
      <c r="C28" s="3" t="s">
        <v>159</v>
      </c>
      <c r="D28" s="49" t="s">
        <v>160</v>
      </c>
      <c r="E28" s="49"/>
      <c r="F28" s="49"/>
      <c r="G28" s="49"/>
      <c r="H28" s="49"/>
      <c r="I28" s="49"/>
      <c r="J28" s="23">
        <v>100</v>
      </c>
      <c r="K28" s="4">
        <v>90</v>
      </c>
      <c r="L28" s="23">
        <v>76.666666666666657</v>
      </c>
      <c r="M28" s="3">
        <v>95</v>
      </c>
      <c r="N28" s="25">
        <v>90.416666666666657</v>
      </c>
      <c r="O28" s="4"/>
      <c r="P28" s="4"/>
      <c r="Q28" s="14">
        <f t="shared" si="0"/>
        <v>90.416666666666657</v>
      </c>
    </row>
    <row r="29" spans="2:19" x14ac:dyDescent="0.35">
      <c r="B29" s="6">
        <f t="shared" si="1"/>
        <v>21</v>
      </c>
      <c r="C29" s="3" t="s">
        <v>161</v>
      </c>
      <c r="D29" s="49" t="s">
        <v>162</v>
      </c>
      <c r="E29" s="49"/>
      <c r="F29" s="49"/>
      <c r="G29" s="49"/>
      <c r="H29" s="49"/>
      <c r="I29" s="49"/>
      <c r="J29" s="23">
        <v>0</v>
      </c>
      <c r="K29" s="4">
        <v>0</v>
      </c>
      <c r="L29" s="23">
        <v>0</v>
      </c>
      <c r="M29" s="3">
        <v>0</v>
      </c>
      <c r="N29" s="3">
        <v>0</v>
      </c>
      <c r="O29" s="4"/>
      <c r="P29" s="4"/>
      <c r="Q29" s="14">
        <f t="shared" si="0"/>
        <v>0</v>
      </c>
    </row>
    <row r="30" spans="2:19" x14ac:dyDescent="0.35">
      <c r="B30" s="6">
        <f t="shared" si="1"/>
        <v>22</v>
      </c>
      <c r="C30" s="3" t="s">
        <v>163</v>
      </c>
      <c r="D30" s="49" t="s">
        <v>164</v>
      </c>
      <c r="E30" s="49"/>
      <c r="F30" s="49"/>
      <c r="G30" s="49"/>
      <c r="H30" s="49"/>
      <c r="I30" s="49"/>
      <c r="J30" s="23">
        <v>100</v>
      </c>
      <c r="K30" s="4">
        <v>100</v>
      </c>
      <c r="L30" s="23">
        <v>96.666666666666657</v>
      </c>
      <c r="M30" s="3">
        <v>98</v>
      </c>
      <c r="N30" s="25">
        <v>100</v>
      </c>
      <c r="O30" s="4"/>
      <c r="P30" s="4"/>
      <c r="Q30" s="14">
        <f t="shared" si="0"/>
        <v>98.933333333333323</v>
      </c>
    </row>
    <row r="31" spans="2:19" x14ac:dyDescent="0.35">
      <c r="B31" s="6">
        <f t="shared" si="1"/>
        <v>23</v>
      </c>
      <c r="C31" s="3" t="s">
        <v>165</v>
      </c>
      <c r="D31" s="49" t="s">
        <v>166</v>
      </c>
      <c r="E31" s="49"/>
      <c r="F31" s="49"/>
      <c r="G31" s="49"/>
      <c r="H31" s="49"/>
      <c r="I31" s="49"/>
      <c r="J31" s="23">
        <v>100</v>
      </c>
      <c r="K31" s="4">
        <v>100</v>
      </c>
      <c r="L31" s="23">
        <v>96.666666666666657</v>
      </c>
      <c r="M31" s="3">
        <v>85</v>
      </c>
      <c r="N31" s="25">
        <v>95.416666666666657</v>
      </c>
      <c r="O31" s="4"/>
      <c r="P31" s="4"/>
      <c r="Q31" s="14">
        <f t="shared" si="0"/>
        <v>95.416666666666657</v>
      </c>
    </row>
    <row r="32" spans="2:19" x14ac:dyDescent="0.35">
      <c r="B32" s="6">
        <f t="shared" si="1"/>
        <v>24</v>
      </c>
      <c r="C32" s="3" t="s">
        <v>167</v>
      </c>
      <c r="D32" s="49" t="s">
        <v>168</v>
      </c>
      <c r="E32" s="49"/>
      <c r="F32" s="49"/>
      <c r="G32" s="49"/>
      <c r="H32" s="49"/>
      <c r="I32" s="49"/>
      <c r="J32" s="23">
        <v>100</v>
      </c>
      <c r="K32" s="4">
        <v>95</v>
      </c>
      <c r="L32" s="23">
        <v>73</v>
      </c>
      <c r="M32" s="3">
        <v>80</v>
      </c>
      <c r="N32" s="25">
        <v>87</v>
      </c>
      <c r="O32" s="4"/>
      <c r="P32" s="4"/>
      <c r="Q32" s="14">
        <f t="shared" si="0"/>
        <v>87</v>
      </c>
    </row>
    <row r="33" spans="2:17" x14ac:dyDescent="0.35">
      <c r="B33" s="6">
        <f t="shared" si="1"/>
        <v>25</v>
      </c>
      <c r="C33" s="3"/>
      <c r="D33" s="49"/>
      <c r="E33" s="49"/>
      <c r="F33" s="49"/>
      <c r="G33" s="49"/>
      <c r="H33" s="49"/>
      <c r="I33" s="49"/>
      <c r="J33" s="4"/>
      <c r="K33" s="28"/>
      <c r="L33" s="23"/>
      <c r="O33" s="4"/>
      <c r="P33" s="4"/>
      <c r="Q33" s="14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4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4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4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4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4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4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/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4">
        <f>COUNTIF(J9:J48,"&gt;=70")</f>
        <v>16</v>
      </c>
      <c r="K50" s="16">
        <f>COUNTIF(K9:K48,"&gt;=70")</f>
        <v>15</v>
      </c>
      <c r="L50" s="16">
        <f>COUNTIF(L9:L48,"&gt;=70")</f>
        <v>13</v>
      </c>
      <c r="M50" s="4">
        <f>COUNTIF(M9:M48,"&gt;=70")</f>
        <v>12</v>
      </c>
      <c r="N50" s="4">
        <f>COUNTIF(N9:N48,"&gt;=70")</f>
        <v>14</v>
      </c>
      <c r="O50" s="4">
        <f>COUNTIF(O9:O48,"&gt;=70")</f>
        <v>0</v>
      </c>
      <c r="P50" s="4">
        <f>COUNTIF(P9:P48,"&gt;=70")</f>
        <v>0</v>
      </c>
      <c r="Q50" s="13">
        <f>COUNTIF(Q9:Q48,"&gt;=70")</f>
        <v>11</v>
      </c>
    </row>
    <row r="51" spans="3:17" x14ac:dyDescent="0.35">
      <c r="C51" s="34"/>
      <c r="D51" s="34"/>
      <c r="E51" s="8"/>
      <c r="H51" s="42" t="s">
        <v>20</v>
      </c>
      <c r="I51" s="42"/>
      <c r="J51" s="4">
        <f>COUNTIF(J9:J49,"&lt;70")</f>
        <v>8</v>
      </c>
      <c r="K51" s="16">
        <f>COUNTIF(K9:K49,"&lt;70")</f>
        <v>9</v>
      </c>
      <c r="L51" s="16">
        <f>COUNTIF(L9:L49,"&lt;70")</f>
        <v>11</v>
      </c>
      <c r="M51" s="4">
        <f>COUNTIF(M9:M49,"&lt;70")</f>
        <v>12</v>
      </c>
      <c r="N51" s="4">
        <f>COUNTIF(N9:N49,"&lt;70")</f>
        <v>10</v>
      </c>
      <c r="O51" s="4">
        <f>COUNTIF(O9:O49,"&lt;70")</f>
        <v>0</v>
      </c>
      <c r="P51" s="4">
        <f>COUNTIF(P9:P49,"&lt;70")</f>
        <v>0</v>
      </c>
      <c r="Q51" s="13">
        <f>COUNTIF(Q9:Q16,"&lt;70")</f>
        <v>4</v>
      </c>
    </row>
    <row r="52" spans="3:17" x14ac:dyDescent="0.35">
      <c r="C52" s="34"/>
      <c r="D52" s="34"/>
      <c r="E52" s="34"/>
      <c r="H52" s="42" t="s">
        <v>21</v>
      </c>
      <c r="I52" s="42"/>
      <c r="J52" s="4">
        <f>COUNT(J9:J48)</f>
        <v>24</v>
      </c>
      <c r="K52" s="16">
        <f>COUNT(K9:K48)</f>
        <v>24</v>
      </c>
      <c r="L52" s="16">
        <f>COUNT(L9:L48)</f>
        <v>24</v>
      </c>
      <c r="M52" s="4">
        <f>COUNT(M9:M48)</f>
        <v>24</v>
      </c>
      <c r="N52" s="4">
        <f>COUNT(N9:N48)</f>
        <v>24</v>
      </c>
      <c r="O52" s="4">
        <f>COUNT(O9:O48)</f>
        <v>0</v>
      </c>
      <c r="P52" s="4">
        <f>COUNT(P9:P48)</f>
        <v>0</v>
      </c>
      <c r="Q52" s="13">
        <f>COUNT(Q9:Q24)</f>
        <v>16</v>
      </c>
    </row>
    <row r="53" spans="3:17" x14ac:dyDescent="0.35">
      <c r="C53" s="34"/>
      <c r="D53" s="34"/>
      <c r="E53" s="1"/>
      <c r="H53" s="43" t="s">
        <v>16</v>
      </c>
      <c r="I53" s="43"/>
      <c r="J53" s="9">
        <f>J50/J52</f>
        <v>0.66666666666666663</v>
      </c>
      <c r="K53" s="11">
        <f t="shared" ref="K53:Q53" si="2">K50/K52</f>
        <v>0.625</v>
      </c>
      <c r="L53" s="11">
        <f t="shared" si="2"/>
        <v>0.54166666666666663</v>
      </c>
      <c r="M53" s="11">
        <f t="shared" si="2"/>
        <v>0.5</v>
      </c>
      <c r="N53" s="11">
        <f t="shared" si="2"/>
        <v>0.58333333333333337</v>
      </c>
      <c r="O53" s="11" t="e">
        <f t="shared" si="2"/>
        <v>#DIV/0!</v>
      </c>
      <c r="P53" s="11" t="e">
        <f t="shared" si="2"/>
        <v>#DIV/0!</v>
      </c>
      <c r="Q53" s="12">
        <f t="shared" si="2"/>
        <v>0.6875</v>
      </c>
    </row>
    <row r="54" spans="3:17" x14ac:dyDescent="0.35">
      <c r="C54" s="34"/>
      <c r="D54" s="34"/>
      <c r="E54" s="1"/>
      <c r="H54" s="43" t="s">
        <v>17</v>
      </c>
      <c r="I54" s="43"/>
      <c r="J54" s="9">
        <f>J51/J52</f>
        <v>0.33333333333333331</v>
      </c>
      <c r="K54" s="9">
        <f t="shared" ref="K54:Q54" si="3">K51/K52</f>
        <v>0.375</v>
      </c>
      <c r="L54" s="11">
        <f t="shared" si="3"/>
        <v>0.45833333333333331</v>
      </c>
      <c r="M54" s="11">
        <f t="shared" si="3"/>
        <v>0.5</v>
      </c>
      <c r="N54" s="11">
        <f t="shared" si="3"/>
        <v>0.41666666666666669</v>
      </c>
      <c r="O54" s="11" t="e">
        <f t="shared" si="3"/>
        <v>#DIV/0!</v>
      </c>
      <c r="P54" s="11" t="e">
        <f t="shared" si="3"/>
        <v>#DIV/0!</v>
      </c>
      <c r="Q54" s="12">
        <f t="shared" si="3"/>
        <v>0.25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J59:P59"/>
    <mergeCell ref="D9:I9"/>
    <mergeCell ref="D10:I10"/>
    <mergeCell ref="D11:I11"/>
    <mergeCell ref="D12:I12"/>
    <mergeCell ref="D13:I13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14:I14"/>
    <mergeCell ref="D15:I15"/>
    <mergeCell ref="D16:I16"/>
    <mergeCell ref="D17:I17"/>
    <mergeCell ref="D18:I1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98C6-3117-4E23-B0E0-81EA83E61011}">
  <dimension ref="B2:S59"/>
  <sheetViews>
    <sheetView topLeftCell="A43" zoomScaleNormal="100" workbookViewId="0">
      <selection activeCell="T57" sqref="T5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5">
      <c r="C4" t="s">
        <v>0</v>
      </c>
      <c r="D4" s="44" t="s">
        <v>241</v>
      </c>
      <c r="E4" s="44"/>
      <c r="F4" s="44"/>
      <c r="G4" s="44"/>
      <c r="I4" t="s">
        <v>1</v>
      </c>
      <c r="J4" s="45" t="s">
        <v>242</v>
      </c>
      <c r="K4" s="45"/>
      <c r="M4" t="s">
        <v>2</v>
      </c>
      <c r="N4" s="46">
        <v>45294</v>
      </c>
      <c r="O4" s="4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7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193</v>
      </c>
      <c r="D9" s="49" t="s">
        <v>194</v>
      </c>
      <c r="E9" s="49"/>
      <c r="F9" s="49"/>
      <c r="G9" s="49"/>
      <c r="H9" s="49"/>
      <c r="I9" s="49"/>
      <c r="J9" s="22">
        <v>96.428571428571431</v>
      </c>
      <c r="K9" s="25">
        <v>92.941176470588232</v>
      </c>
      <c r="L9" s="23">
        <v>82.5</v>
      </c>
      <c r="M9" s="22">
        <v>85.294117647058826</v>
      </c>
      <c r="N9" s="23">
        <v>89.290966386554629</v>
      </c>
      <c r="O9" s="4"/>
      <c r="P9" s="4"/>
      <c r="Q9" s="14">
        <f>SUM(J9:P9)/5</f>
        <v>89.290966386554629</v>
      </c>
    </row>
    <row r="10" spans="2:18" x14ac:dyDescent="0.35">
      <c r="B10" s="6">
        <f>B9+1</f>
        <v>2</v>
      </c>
      <c r="C10" s="18" t="s">
        <v>195</v>
      </c>
      <c r="D10" s="49" t="s">
        <v>196</v>
      </c>
      <c r="E10" s="49"/>
      <c r="F10" s="49"/>
      <c r="G10" s="49"/>
      <c r="H10" s="49"/>
      <c r="I10" s="49"/>
      <c r="J10" s="22">
        <v>82.142857142857139</v>
      </c>
      <c r="K10" s="25">
        <v>0</v>
      </c>
      <c r="L10" s="23">
        <v>70.125</v>
      </c>
      <c r="M10" s="22">
        <v>0</v>
      </c>
      <c r="N10" s="23">
        <v>90</v>
      </c>
      <c r="O10" s="4"/>
      <c r="P10" s="4"/>
      <c r="Q10" s="14">
        <f t="shared" ref="Q10:Q33" si="0">SUM(J10:P10)/5</f>
        <v>48.453571428571429</v>
      </c>
    </row>
    <row r="11" spans="2:18" x14ac:dyDescent="0.35">
      <c r="B11" s="6">
        <f t="shared" ref="B11:B48" si="1">B10+1</f>
        <v>3</v>
      </c>
      <c r="C11" s="18" t="s">
        <v>197</v>
      </c>
      <c r="D11" s="49" t="s">
        <v>198</v>
      </c>
      <c r="E11" s="49"/>
      <c r="F11" s="49"/>
      <c r="G11" s="49"/>
      <c r="H11" s="49"/>
      <c r="I11" s="49"/>
      <c r="J11" s="22">
        <v>0</v>
      </c>
      <c r="K11" s="25">
        <v>92.39705882352942</v>
      </c>
      <c r="L11" s="23">
        <v>87.25</v>
      </c>
      <c r="M11" s="22">
        <v>100</v>
      </c>
      <c r="N11" s="23">
        <v>90</v>
      </c>
      <c r="O11" s="4"/>
      <c r="P11" s="4"/>
      <c r="Q11" s="14">
        <f t="shared" si="0"/>
        <v>73.929411764705875</v>
      </c>
    </row>
    <row r="12" spans="2:18" x14ac:dyDescent="0.35">
      <c r="B12" s="6">
        <f t="shared" si="1"/>
        <v>4</v>
      </c>
      <c r="C12" s="18" t="s">
        <v>199</v>
      </c>
      <c r="D12" s="49" t="s">
        <v>200</v>
      </c>
      <c r="E12" s="49"/>
      <c r="F12" s="49"/>
      <c r="G12" s="49"/>
      <c r="H12" s="49"/>
      <c r="I12" s="49"/>
      <c r="J12" s="22">
        <v>85.714285714285722</v>
      </c>
      <c r="K12" s="25">
        <v>80.632352941176464</v>
      </c>
      <c r="L12" s="23">
        <v>81</v>
      </c>
      <c r="M12" s="22">
        <v>88.235294117647058</v>
      </c>
      <c r="N12" s="23">
        <v>83.895483193277315</v>
      </c>
      <c r="O12" s="4"/>
      <c r="P12" s="4"/>
      <c r="Q12" s="14">
        <f t="shared" si="0"/>
        <v>83.895483193277315</v>
      </c>
    </row>
    <row r="13" spans="2:18" x14ac:dyDescent="0.35">
      <c r="B13" s="6">
        <f t="shared" si="1"/>
        <v>5</v>
      </c>
      <c r="C13" s="18" t="s">
        <v>201</v>
      </c>
      <c r="D13" s="49" t="s">
        <v>202</v>
      </c>
      <c r="E13" s="49"/>
      <c r="F13" s="49"/>
      <c r="G13" s="49"/>
      <c r="H13" s="49"/>
      <c r="I13" s="49"/>
      <c r="J13" s="22">
        <v>96.428571428571431</v>
      </c>
      <c r="K13" s="25">
        <v>100</v>
      </c>
      <c r="L13" s="23">
        <v>91.875</v>
      </c>
      <c r="M13" s="22">
        <v>91.17647058823529</v>
      </c>
      <c r="N13" s="23">
        <v>94.870010504201687</v>
      </c>
      <c r="O13" s="4"/>
      <c r="P13" s="4"/>
      <c r="Q13" s="14">
        <f t="shared" si="0"/>
        <v>94.870010504201687</v>
      </c>
    </row>
    <row r="14" spans="2:18" x14ac:dyDescent="0.35">
      <c r="B14" s="6">
        <f t="shared" si="1"/>
        <v>6</v>
      </c>
      <c r="C14" s="18" t="s">
        <v>203</v>
      </c>
      <c r="D14" s="49" t="s">
        <v>204</v>
      </c>
      <c r="E14" s="49"/>
      <c r="F14" s="49"/>
      <c r="G14" s="49"/>
      <c r="H14" s="49"/>
      <c r="I14" s="49"/>
      <c r="J14" s="22">
        <v>89.285714285714278</v>
      </c>
      <c r="K14" s="25">
        <v>80.632352941176464</v>
      </c>
      <c r="L14" s="23">
        <v>79.5</v>
      </c>
      <c r="M14" s="22">
        <v>76.470588235294116</v>
      </c>
      <c r="N14" s="23">
        <v>81.472163865546207</v>
      </c>
      <c r="O14" s="4"/>
      <c r="P14" s="4"/>
      <c r="Q14" s="14">
        <f t="shared" si="0"/>
        <v>81.472163865546207</v>
      </c>
    </row>
    <row r="15" spans="2:18" x14ac:dyDescent="0.35">
      <c r="B15" s="6">
        <f t="shared" si="1"/>
        <v>7</v>
      </c>
      <c r="C15" s="18" t="s">
        <v>205</v>
      </c>
      <c r="D15" s="49" t="s">
        <v>206</v>
      </c>
      <c r="E15" s="49"/>
      <c r="F15" s="49"/>
      <c r="G15" s="49"/>
      <c r="H15" s="49"/>
      <c r="I15" s="49"/>
      <c r="J15" s="22">
        <v>0</v>
      </c>
      <c r="K15" s="25">
        <v>0</v>
      </c>
      <c r="L15" s="23">
        <v>0</v>
      </c>
      <c r="M15" s="22">
        <v>0</v>
      </c>
      <c r="N15" s="23">
        <v>0</v>
      </c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18" t="s">
        <v>207</v>
      </c>
      <c r="D16" s="49" t="s">
        <v>208</v>
      </c>
      <c r="E16" s="49"/>
      <c r="F16" s="49"/>
      <c r="G16" s="49"/>
      <c r="H16" s="49"/>
      <c r="I16" s="49"/>
      <c r="J16" s="22">
        <v>89.285714285714278</v>
      </c>
      <c r="K16" s="25">
        <v>81.205882352941174</v>
      </c>
      <c r="L16" s="23">
        <v>84.1875</v>
      </c>
      <c r="M16" s="22">
        <v>0</v>
      </c>
      <c r="N16" s="23">
        <v>90</v>
      </c>
      <c r="O16" s="4"/>
      <c r="P16" s="4"/>
      <c r="Q16" s="14">
        <f t="shared" si="0"/>
        <v>68.935819327731082</v>
      </c>
    </row>
    <row r="17" spans="2:19" x14ac:dyDescent="0.35">
      <c r="B17" s="6">
        <f t="shared" si="1"/>
        <v>9</v>
      </c>
      <c r="C17" s="18" t="s">
        <v>175</v>
      </c>
      <c r="D17" s="49" t="s">
        <v>176</v>
      </c>
      <c r="E17" s="49"/>
      <c r="F17" s="49"/>
      <c r="G17" s="49"/>
      <c r="H17" s="49"/>
      <c r="I17" s="49"/>
      <c r="J17" s="22">
        <v>0</v>
      </c>
      <c r="K17" s="25">
        <v>0</v>
      </c>
      <c r="L17" s="23">
        <v>0</v>
      </c>
      <c r="M17" s="22">
        <v>0</v>
      </c>
      <c r="N17" s="23">
        <v>90</v>
      </c>
      <c r="O17" s="4"/>
      <c r="P17" s="4"/>
      <c r="Q17" s="14">
        <f t="shared" si="0"/>
        <v>18</v>
      </c>
      <c r="S17" s="15"/>
    </row>
    <row r="18" spans="2:19" x14ac:dyDescent="0.35">
      <c r="B18" s="6">
        <f t="shared" si="1"/>
        <v>10</v>
      </c>
      <c r="C18" s="18" t="s">
        <v>177</v>
      </c>
      <c r="D18" s="49" t="s">
        <v>178</v>
      </c>
      <c r="E18" s="49"/>
      <c r="F18" s="49"/>
      <c r="G18" s="49"/>
      <c r="H18" s="49"/>
      <c r="I18" s="49"/>
      <c r="J18" s="23">
        <v>0</v>
      </c>
      <c r="K18" s="25">
        <v>0</v>
      </c>
      <c r="L18" s="23">
        <v>0</v>
      </c>
      <c r="M18" s="23">
        <v>0</v>
      </c>
      <c r="N18" s="23">
        <v>90</v>
      </c>
      <c r="O18" s="4"/>
      <c r="P18" s="4"/>
      <c r="Q18" s="14">
        <f t="shared" si="0"/>
        <v>18</v>
      </c>
    </row>
    <row r="19" spans="2:19" x14ac:dyDescent="0.35">
      <c r="B19" s="6">
        <f t="shared" si="1"/>
        <v>11</v>
      </c>
      <c r="C19" s="18" t="s">
        <v>209</v>
      </c>
      <c r="D19" s="49" t="s">
        <v>210</v>
      </c>
      <c r="E19" s="49"/>
      <c r="F19" s="49"/>
      <c r="G19" s="49"/>
      <c r="H19" s="49"/>
      <c r="I19" s="49"/>
      <c r="J19" s="23">
        <v>0</v>
      </c>
      <c r="K19" s="25">
        <v>0</v>
      </c>
      <c r="L19" s="23">
        <v>0</v>
      </c>
      <c r="M19" s="23">
        <v>0</v>
      </c>
      <c r="N19" s="23">
        <v>90</v>
      </c>
      <c r="O19" s="4"/>
      <c r="P19" s="4"/>
      <c r="Q19" s="14">
        <f t="shared" si="0"/>
        <v>18</v>
      </c>
    </row>
    <row r="20" spans="2:19" x14ac:dyDescent="0.35">
      <c r="B20" s="6">
        <f t="shared" si="1"/>
        <v>12</v>
      </c>
      <c r="C20" s="18" t="s">
        <v>211</v>
      </c>
      <c r="D20" s="49" t="s">
        <v>212</v>
      </c>
      <c r="E20" s="49"/>
      <c r="F20" s="49"/>
      <c r="G20" s="49"/>
      <c r="H20" s="49"/>
      <c r="I20" s="49"/>
      <c r="J20" s="23">
        <v>0</v>
      </c>
      <c r="K20" s="25">
        <v>78.279411764705884</v>
      </c>
      <c r="L20" s="23">
        <v>73.25</v>
      </c>
      <c r="M20" s="23">
        <v>85.294117647058826</v>
      </c>
      <c r="N20" s="23">
        <v>90</v>
      </c>
      <c r="O20" s="4"/>
      <c r="P20" s="4"/>
      <c r="Q20" s="14">
        <f t="shared" si="0"/>
        <v>65.364705882352936</v>
      </c>
    </row>
    <row r="21" spans="2:19" x14ac:dyDescent="0.35">
      <c r="B21" s="6">
        <f t="shared" si="1"/>
        <v>13</v>
      </c>
      <c r="C21" s="18" t="s">
        <v>213</v>
      </c>
      <c r="D21" s="49" t="s">
        <v>214</v>
      </c>
      <c r="E21" s="49"/>
      <c r="F21" s="49"/>
      <c r="G21" s="49"/>
      <c r="H21" s="49"/>
      <c r="I21" s="49"/>
      <c r="J21" s="23">
        <v>0</v>
      </c>
      <c r="K21" s="25">
        <v>84.735294117647058</v>
      </c>
      <c r="L21" s="23">
        <v>73.25</v>
      </c>
      <c r="M21" s="23">
        <v>0</v>
      </c>
      <c r="N21" s="23">
        <v>90</v>
      </c>
      <c r="O21" s="4"/>
      <c r="P21" s="4"/>
      <c r="Q21" s="14">
        <f t="shared" si="0"/>
        <v>49.597058823529416</v>
      </c>
    </row>
    <row r="22" spans="2:19" x14ac:dyDescent="0.35">
      <c r="B22" s="6">
        <f t="shared" si="1"/>
        <v>14</v>
      </c>
      <c r="C22" s="18" t="s">
        <v>215</v>
      </c>
      <c r="D22" s="49" t="s">
        <v>216</v>
      </c>
      <c r="E22" s="49"/>
      <c r="F22" s="49"/>
      <c r="G22" s="49"/>
      <c r="H22" s="49"/>
      <c r="I22" s="49"/>
      <c r="J22" s="23">
        <v>0</v>
      </c>
      <c r="K22" s="25">
        <v>81.808823529411768</v>
      </c>
      <c r="L22" s="23">
        <v>0</v>
      </c>
      <c r="M22" s="23">
        <v>79.411764705882348</v>
      </c>
      <c r="N22" s="23">
        <v>90</v>
      </c>
      <c r="O22" s="4"/>
      <c r="P22" s="4"/>
      <c r="Q22" s="14">
        <f t="shared" si="0"/>
        <v>50.244117647058822</v>
      </c>
    </row>
    <row r="23" spans="2:19" x14ac:dyDescent="0.35">
      <c r="B23" s="6">
        <f t="shared" si="1"/>
        <v>15</v>
      </c>
      <c r="C23" s="18" t="s">
        <v>217</v>
      </c>
      <c r="D23" s="49" t="s">
        <v>218</v>
      </c>
      <c r="E23" s="49"/>
      <c r="F23" s="49"/>
      <c r="G23" s="49"/>
      <c r="H23" s="49"/>
      <c r="I23" s="49"/>
      <c r="J23" s="23">
        <v>0</v>
      </c>
      <c r="K23" s="25">
        <v>0</v>
      </c>
      <c r="L23" s="23">
        <v>0</v>
      </c>
      <c r="M23" s="23">
        <v>0</v>
      </c>
      <c r="N23" s="23">
        <v>0</v>
      </c>
      <c r="O23" s="4"/>
      <c r="P23" s="4"/>
      <c r="Q23" s="14">
        <f t="shared" si="0"/>
        <v>0</v>
      </c>
    </row>
    <row r="24" spans="2:19" x14ac:dyDescent="0.35">
      <c r="B24" s="6">
        <f t="shared" si="1"/>
        <v>16</v>
      </c>
      <c r="C24" s="18" t="s">
        <v>219</v>
      </c>
      <c r="D24" s="49" t="s">
        <v>220</v>
      </c>
      <c r="E24" s="49"/>
      <c r="F24" s="49"/>
      <c r="G24" s="49"/>
      <c r="H24" s="49"/>
      <c r="I24" s="49"/>
      <c r="J24" s="23">
        <v>0</v>
      </c>
      <c r="K24" s="25">
        <v>87.088235294117652</v>
      </c>
      <c r="L24" s="23">
        <v>85.75</v>
      </c>
      <c r="M24" s="23">
        <v>70</v>
      </c>
      <c r="N24" s="23">
        <v>90</v>
      </c>
      <c r="O24" s="4"/>
      <c r="P24" s="4"/>
      <c r="Q24" s="14">
        <f t="shared" si="0"/>
        <v>66.567647058823539</v>
      </c>
    </row>
    <row r="25" spans="2:19" x14ac:dyDescent="0.35">
      <c r="B25" s="6">
        <f t="shared" si="1"/>
        <v>17</v>
      </c>
      <c r="C25" s="18" t="s">
        <v>221</v>
      </c>
      <c r="D25" s="49" t="s">
        <v>222</v>
      </c>
      <c r="E25" s="49"/>
      <c r="F25" s="49"/>
      <c r="G25" s="49"/>
      <c r="H25" s="49"/>
      <c r="I25" s="49"/>
      <c r="J25" s="23">
        <v>0</v>
      </c>
      <c r="K25" s="25">
        <v>77.67647058823529</v>
      </c>
      <c r="L25" s="23">
        <v>71.6875</v>
      </c>
      <c r="M25" s="23">
        <v>94.705882352941174</v>
      </c>
      <c r="N25" s="23">
        <v>90</v>
      </c>
      <c r="O25" s="4"/>
      <c r="P25" s="4"/>
      <c r="Q25" s="14">
        <f t="shared" si="0"/>
        <v>66.813970588235293</v>
      </c>
    </row>
    <row r="26" spans="2:19" x14ac:dyDescent="0.35">
      <c r="B26" s="6">
        <f t="shared" si="1"/>
        <v>18</v>
      </c>
      <c r="C26" s="18" t="s">
        <v>223</v>
      </c>
      <c r="D26" s="49" t="s">
        <v>224</v>
      </c>
      <c r="E26" s="49"/>
      <c r="F26" s="49"/>
      <c r="G26" s="49"/>
      <c r="H26" s="49"/>
      <c r="I26" s="49"/>
      <c r="J26" s="23">
        <v>0</v>
      </c>
      <c r="K26" s="25">
        <v>0</v>
      </c>
      <c r="L26" s="23">
        <v>0</v>
      </c>
      <c r="M26" s="23">
        <v>0</v>
      </c>
      <c r="N26" s="23">
        <v>0</v>
      </c>
      <c r="O26" s="4"/>
      <c r="P26" s="4"/>
      <c r="Q26" s="14">
        <f t="shared" si="0"/>
        <v>0</v>
      </c>
    </row>
    <row r="27" spans="2:19" x14ac:dyDescent="0.35">
      <c r="B27" s="6">
        <f t="shared" si="1"/>
        <v>19</v>
      </c>
      <c r="C27" s="18" t="s">
        <v>225</v>
      </c>
      <c r="D27" s="49" t="s">
        <v>226</v>
      </c>
      <c r="E27" s="49"/>
      <c r="F27" s="49"/>
      <c r="G27" s="49"/>
      <c r="H27" s="49"/>
      <c r="I27" s="49"/>
      <c r="J27" s="23">
        <v>78.571428571428569</v>
      </c>
      <c r="K27" s="25">
        <v>87.088235294117652</v>
      </c>
      <c r="L27" s="23">
        <v>76.375</v>
      </c>
      <c r="M27" s="23">
        <v>79.411764705882348</v>
      </c>
      <c r="N27" s="23">
        <v>80.361607142857139</v>
      </c>
      <c r="O27" s="4"/>
      <c r="P27" s="4"/>
      <c r="Q27" s="14">
        <f t="shared" si="0"/>
        <v>80.361607142857139</v>
      </c>
    </row>
    <row r="28" spans="2:19" x14ac:dyDescent="0.35">
      <c r="B28" s="6">
        <f t="shared" si="1"/>
        <v>20</v>
      </c>
      <c r="C28" s="18" t="s">
        <v>185</v>
      </c>
      <c r="D28" s="49" t="s">
        <v>186</v>
      </c>
      <c r="E28" s="49"/>
      <c r="F28" s="49"/>
      <c r="G28" s="49"/>
      <c r="H28" s="49"/>
      <c r="I28" s="49"/>
      <c r="J28" s="23">
        <v>96.428571428571431</v>
      </c>
      <c r="K28" s="25">
        <v>97.64705882352942</v>
      </c>
      <c r="L28" s="23">
        <v>79.375</v>
      </c>
      <c r="M28" s="23">
        <v>82.35294117647058</v>
      </c>
      <c r="N28" s="23">
        <v>88.950892857142861</v>
      </c>
      <c r="O28" s="4"/>
      <c r="P28" s="4"/>
      <c r="Q28" s="14">
        <f t="shared" si="0"/>
        <v>88.950892857142861</v>
      </c>
    </row>
    <row r="29" spans="2:19" x14ac:dyDescent="0.35">
      <c r="B29" s="6">
        <f t="shared" si="1"/>
        <v>21</v>
      </c>
      <c r="C29" s="18" t="s">
        <v>227</v>
      </c>
      <c r="D29" s="49" t="s">
        <v>228</v>
      </c>
      <c r="E29" s="49"/>
      <c r="F29" s="49"/>
      <c r="G29" s="49"/>
      <c r="H29" s="49"/>
      <c r="I29" s="49"/>
      <c r="J29" s="23">
        <v>0</v>
      </c>
      <c r="K29" s="25">
        <v>0</v>
      </c>
      <c r="L29" s="23">
        <v>0</v>
      </c>
      <c r="M29" s="23">
        <v>0</v>
      </c>
      <c r="N29" s="23">
        <v>90</v>
      </c>
      <c r="O29" s="4"/>
      <c r="P29" s="4"/>
      <c r="Q29" s="14">
        <f t="shared" si="0"/>
        <v>18</v>
      </c>
    </row>
    <row r="30" spans="2:19" x14ac:dyDescent="0.35">
      <c r="B30" s="6">
        <f t="shared" si="1"/>
        <v>22</v>
      </c>
      <c r="C30" s="18" t="s">
        <v>229</v>
      </c>
      <c r="D30" s="49" t="s">
        <v>230</v>
      </c>
      <c r="E30" s="49"/>
      <c r="F30" s="49"/>
      <c r="G30" s="49"/>
      <c r="H30" s="49"/>
      <c r="I30" s="49"/>
      <c r="J30" s="23">
        <v>75.142857142857139</v>
      </c>
      <c r="K30" s="25">
        <v>0</v>
      </c>
      <c r="L30" s="23">
        <v>0</v>
      </c>
      <c r="M30" s="23">
        <v>0</v>
      </c>
      <c r="N30" s="23">
        <v>75</v>
      </c>
      <c r="O30" s="4"/>
      <c r="P30" s="4"/>
      <c r="Q30" s="14">
        <f t="shared" si="0"/>
        <v>30.028571428571428</v>
      </c>
    </row>
    <row r="31" spans="2:19" x14ac:dyDescent="0.35">
      <c r="B31" s="6">
        <f t="shared" si="1"/>
        <v>23</v>
      </c>
      <c r="C31" s="18" t="s">
        <v>231</v>
      </c>
      <c r="D31" s="49" t="s">
        <v>232</v>
      </c>
      <c r="E31" s="49"/>
      <c r="F31" s="49"/>
      <c r="G31" s="49"/>
      <c r="H31" s="49"/>
      <c r="I31" s="49"/>
      <c r="J31" s="23">
        <v>89.285714285714278</v>
      </c>
      <c r="K31" s="25">
        <v>0</v>
      </c>
      <c r="L31" s="23">
        <v>82.5</v>
      </c>
      <c r="M31" s="23">
        <v>88.235294117647058</v>
      </c>
      <c r="N31" s="23">
        <v>87.222163865546221</v>
      </c>
      <c r="O31" s="4"/>
      <c r="P31" s="4"/>
      <c r="Q31" s="14">
        <f t="shared" si="0"/>
        <v>69.448634453781523</v>
      </c>
    </row>
    <row r="32" spans="2:19" x14ac:dyDescent="0.35">
      <c r="B32" s="6">
        <f t="shared" si="1"/>
        <v>24</v>
      </c>
      <c r="C32" s="18" t="s">
        <v>233</v>
      </c>
      <c r="D32" s="49" t="s">
        <v>234</v>
      </c>
      <c r="E32" s="49"/>
      <c r="F32" s="49"/>
      <c r="G32" s="49"/>
      <c r="H32" s="49"/>
      <c r="I32" s="49"/>
      <c r="J32" s="23">
        <v>0</v>
      </c>
      <c r="K32" s="25">
        <v>0</v>
      </c>
      <c r="L32" s="23">
        <v>0</v>
      </c>
      <c r="M32" s="23">
        <v>0</v>
      </c>
      <c r="N32" s="23">
        <v>80</v>
      </c>
      <c r="O32" s="4"/>
      <c r="P32" s="4"/>
      <c r="Q32" s="14">
        <f t="shared" si="0"/>
        <v>16</v>
      </c>
    </row>
    <row r="33" spans="2:17" x14ac:dyDescent="0.35">
      <c r="B33" s="6">
        <f t="shared" si="1"/>
        <v>25</v>
      </c>
      <c r="C33" s="18" t="s">
        <v>189</v>
      </c>
      <c r="D33" s="49" t="s">
        <v>190</v>
      </c>
      <c r="E33" s="49"/>
      <c r="F33" s="49"/>
      <c r="G33" s="49"/>
      <c r="H33" s="49"/>
      <c r="I33" s="49"/>
      <c r="J33" s="23">
        <v>0</v>
      </c>
      <c r="K33" s="25">
        <v>0</v>
      </c>
      <c r="L33" s="23">
        <v>0</v>
      </c>
      <c r="M33" s="23">
        <v>79.411764705882348</v>
      </c>
      <c r="N33" s="23">
        <v>80</v>
      </c>
      <c r="O33" s="4"/>
      <c r="P33" s="4"/>
      <c r="Q33" s="14">
        <f t="shared" si="0"/>
        <v>31.882352941176471</v>
      </c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23"/>
      <c r="M34" s="50"/>
      <c r="N34" s="50"/>
      <c r="O34" s="4"/>
      <c r="P34" s="4"/>
      <c r="Q34" s="14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4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4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4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4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4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/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4">
        <f>COUNTIF(J9:J48,"&gt;=70")</f>
        <v>10</v>
      </c>
      <c r="K50" s="16">
        <f t="shared" ref="K50:P50" si="2">COUNTIF(K9:K48,"&gt;=70")</f>
        <v>13</v>
      </c>
      <c r="L50" s="16">
        <f t="shared" si="2"/>
        <v>14</v>
      </c>
      <c r="M50" s="4">
        <f t="shared" si="2"/>
        <v>13</v>
      </c>
      <c r="N50" s="4">
        <f t="shared" si="2"/>
        <v>22</v>
      </c>
      <c r="O50" s="4">
        <f t="shared" si="2"/>
        <v>0</v>
      </c>
      <c r="P50" s="4">
        <f t="shared" si="2"/>
        <v>0</v>
      </c>
      <c r="Q50" s="13">
        <f>COUNTIF(Q9:Q48,"&gt;=70")</f>
        <v>7</v>
      </c>
    </row>
    <row r="51" spans="3:17" x14ac:dyDescent="0.35">
      <c r="C51" s="34"/>
      <c r="D51" s="34"/>
      <c r="E51" s="8"/>
      <c r="H51" s="42" t="s">
        <v>20</v>
      </c>
      <c r="I51" s="42"/>
      <c r="J51" s="4">
        <f>COUNTIF(J9:J49,"&lt;70")</f>
        <v>15</v>
      </c>
      <c r="K51" s="16">
        <f t="shared" ref="K51:P51" si="3">COUNTIF(K9:K49,"&lt;70")</f>
        <v>12</v>
      </c>
      <c r="L51" s="16">
        <f t="shared" si="3"/>
        <v>11</v>
      </c>
      <c r="M51" s="4">
        <f t="shared" si="3"/>
        <v>12</v>
      </c>
      <c r="N51" s="4">
        <f t="shared" si="3"/>
        <v>3</v>
      </c>
      <c r="O51" s="4">
        <f t="shared" si="3"/>
        <v>0</v>
      </c>
      <c r="P51" s="4">
        <f t="shared" si="3"/>
        <v>0</v>
      </c>
      <c r="Q51" s="13">
        <f>COUNTIF(Q9:Q16,"&lt;70")</f>
        <v>3</v>
      </c>
    </row>
    <row r="52" spans="3:17" x14ac:dyDescent="0.35">
      <c r="C52" s="34"/>
      <c r="D52" s="34"/>
      <c r="E52" s="34"/>
      <c r="H52" s="42" t="s">
        <v>21</v>
      </c>
      <c r="I52" s="42"/>
      <c r="J52" s="4">
        <f>COUNT(J9:J48)</f>
        <v>25</v>
      </c>
      <c r="K52" s="16">
        <f t="shared" ref="K52:P52" si="4">COUNT(K9:K48)</f>
        <v>25</v>
      </c>
      <c r="L52" s="16">
        <f t="shared" si="4"/>
        <v>25</v>
      </c>
      <c r="M52" s="4">
        <f t="shared" si="4"/>
        <v>25</v>
      </c>
      <c r="N52" s="4">
        <f t="shared" si="4"/>
        <v>25</v>
      </c>
      <c r="O52" s="4">
        <f t="shared" si="4"/>
        <v>0</v>
      </c>
      <c r="P52" s="4">
        <f t="shared" si="4"/>
        <v>0</v>
      </c>
      <c r="Q52" s="13">
        <f>COUNT(Q9:Q16)</f>
        <v>8</v>
      </c>
    </row>
    <row r="53" spans="3:17" x14ac:dyDescent="0.35">
      <c r="C53" s="34"/>
      <c r="D53" s="34"/>
      <c r="E53" s="1"/>
      <c r="H53" s="43" t="s">
        <v>16</v>
      </c>
      <c r="I53" s="43"/>
      <c r="J53" s="9">
        <f>J50/J52</f>
        <v>0.4</v>
      </c>
      <c r="K53" s="11">
        <f t="shared" ref="K53:Q53" si="5">K50/K52</f>
        <v>0.52</v>
      </c>
      <c r="L53" s="11">
        <f t="shared" si="5"/>
        <v>0.56000000000000005</v>
      </c>
      <c r="M53" s="11">
        <f t="shared" si="5"/>
        <v>0.52</v>
      </c>
      <c r="N53" s="11">
        <f t="shared" si="5"/>
        <v>0.88</v>
      </c>
      <c r="O53" s="11" t="e">
        <f t="shared" si="5"/>
        <v>#DIV/0!</v>
      </c>
      <c r="P53" s="11" t="e">
        <f t="shared" si="5"/>
        <v>#DIV/0!</v>
      </c>
      <c r="Q53" s="12">
        <f t="shared" si="5"/>
        <v>0.875</v>
      </c>
    </row>
    <row r="54" spans="3:17" x14ac:dyDescent="0.35">
      <c r="C54" s="34"/>
      <c r="D54" s="34"/>
      <c r="E54" s="1"/>
      <c r="H54" s="43" t="s">
        <v>17</v>
      </c>
      <c r="I54" s="43"/>
      <c r="J54" s="9">
        <f>J51/J52</f>
        <v>0.6</v>
      </c>
      <c r="K54" s="9">
        <f t="shared" ref="K54:Q54" si="6">K51/K52</f>
        <v>0.48</v>
      </c>
      <c r="L54" s="11">
        <f t="shared" si="6"/>
        <v>0.44</v>
      </c>
      <c r="M54" s="11">
        <f t="shared" si="6"/>
        <v>0.48</v>
      </c>
      <c r="N54" s="11">
        <f t="shared" si="6"/>
        <v>0.12</v>
      </c>
      <c r="O54" s="11" t="e">
        <f t="shared" si="6"/>
        <v>#DIV/0!</v>
      </c>
      <c r="P54" s="11" t="e">
        <f t="shared" si="6"/>
        <v>#DIV/0!</v>
      </c>
      <c r="Q54" s="12">
        <f t="shared" si="6"/>
        <v>0.375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39:I39"/>
    <mergeCell ref="D40:I40"/>
    <mergeCell ref="D41:I41"/>
    <mergeCell ref="D42:I42"/>
    <mergeCell ref="D43:I43"/>
    <mergeCell ref="C54:D54"/>
    <mergeCell ref="H54:I54"/>
    <mergeCell ref="C55:D55"/>
    <mergeCell ref="J58:P58"/>
    <mergeCell ref="C49:D49"/>
    <mergeCell ref="C50:D50"/>
    <mergeCell ref="H50:I50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D6:G6"/>
    <mergeCell ref="I6:J6"/>
    <mergeCell ref="K6:P6"/>
    <mergeCell ref="B2:P2"/>
    <mergeCell ref="C3:P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4D1-FECB-4355-8BD0-3BD971AAABAC}">
  <dimension ref="B2:T59"/>
  <sheetViews>
    <sheetView topLeftCell="A4" zoomScaleNormal="100" workbookViewId="0">
      <selection activeCell="Q17" sqref="Q17:Q48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20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0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0" x14ac:dyDescent="0.35">
      <c r="C4" t="s">
        <v>0</v>
      </c>
      <c r="D4" s="44" t="s">
        <v>241</v>
      </c>
      <c r="E4" s="44"/>
      <c r="F4" s="44"/>
      <c r="G4" s="44"/>
      <c r="I4" t="s">
        <v>1</v>
      </c>
      <c r="J4" s="45" t="s">
        <v>243</v>
      </c>
      <c r="K4" s="45"/>
      <c r="M4" t="s">
        <v>2</v>
      </c>
      <c r="N4" s="46">
        <v>45294</v>
      </c>
      <c r="O4" s="46"/>
    </row>
    <row r="5" spans="2:20" ht="6.75" customHeight="1" x14ac:dyDescent="0.35">
      <c r="D5" s="5"/>
      <c r="E5" s="5"/>
      <c r="F5" s="5"/>
      <c r="G5" s="5"/>
    </row>
    <row r="6" spans="2:20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20" ht="11.25" customHeight="1" x14ac:dyDescent="0.35"/>
    <row r="8" spans="2:20" x14ac:dyDescent="0.35">
      <c r="B8" s="3" t="s">
        <v>4</v>
      </c>
      <c r="C8" s="3" t="s">
        <v>6</v>
      </c>
      <c r="D8" s="47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  <c r="T8" s="24">
        <v>2</v>
      </c>
    </row>
    <row r="9" spans="2:20" x14ac:dyDescent="0.35">
      <c r="B9" s="6">
        <v>1</v>
      </c>
      <c r="C9" t="s">
        <v>169</v>
      </c>
      <c r="D9" s="49" t="s">
        <v>170</v>
      </c>
      <c r="E9" s="49"/>
      <c r="F9" s="49"/>
      <c r="G9" s="49"/>
      <c r="H9" s="49"/>
      <c r="I9" s="49"/>
      <c r="J9" s="16">
        <v>0</v>
      </c>
      <c r="K9" s="3">
        <v>0</v>
      </c>
      <c r="L9" s="3">
        <v>0</v>
      </c>
      <c r="M9" s="22">
        <v>76.470588235294116</v>
      </c>
      <c r="N9" s="4">
        <v>90</v>
      </c>
      <c r="O9" s="4"/>
      <c r="P9" s="4"/>
      <c r="Q9" s="14">
        <f>SUM(J9:P9)/5</f>
        <v>33.294117647058826</v>
      </c>
      <c r="T9" s="24">
        <v>2</v>
      </c>
    </row>
    <row r="10" spans="2:20" x14ac:dyDescent="0.35">
      <c r="B10" s="6">
        <f>B9+1</f>
        <v>2</v>
      </c>
      <c r="C10" t="s">
        <v>171</v>
      </c>
      <c r="D10" s="49" t="s">
        <v>172</v>
      </c>
      <c r="E10" s="49"/>
      <c r="F10" s="49"/>
      <c r="G10" s="49"/>
      <c r="H10" s="49"/>
      <c r="I10" s="49"/>
      <c r="J10" s="16">
        <v>0</v>
      </c>
      <c r="K10" s="3">
        <v>81</v>
      </c>
      <c r="L10" s="25">
        <v>84.666666666666657</v>
      </c>
      <c r="M10" s="22">
        <v>91.17647058823529</v>
      </c>
      <c r="N10" s="4">
        <v>90</v>
      </c>
      <c r="O10" s="4"/>
      <c r="P10" s="4"/>
      <c r="Q10" s="14">
        <f t="shared" ref="Q10:Q16" si="0">SUM(J10:P10)/5</f>
        <v>69.368627450980384</v>
      </c>
      <c r="T10" s="24">
        <v>3</v>
      </c>
    </row>
    <row r="11" spans="2:20" x14ac:dyDescent="0.35">
      <c r="B11" s="6">
        <f t="shared" ref="B11:B48" si="1">B10+1</f>
        <v>3</v>
      </c>
      <c r="C11" t="s">
        <v>173</v>
      </c>
      <c r="D11" s="49" t="s">
        <v>174</v>
      </c>
      <c r="E11" s="49"/>
      <c r="F11" s="49"/>
      <c r="G11" s="49"/>
      <c r="H11" s="49"/>
      <c r="I11" s="49"/>
      <c r="J11" s="16">
        <v>0</v>
      </c>
      <c r="K11" s="25">
        <v>0</v>
      </c>
      <c r="L11" s="3">
        <v>80</v>
      </c>
      <c r="M11" s="22">
        <v>79.411764705882348</v>
      </c>
      <c r="N11" s="4">
        <v>90</v>
      </c>
      <c r="O11" s="4"/>
      <c r="P11" s="4"/>
      <c r="Q11" s="14">
        <f t="shared" si="0"/>
        <v>49.882352941176471</v>
      </c>
      <c r="T11" s="24">
        <v>4</v>
      </c>
    </row>
    <row r="12" spans="2:20" x14ac:dyDescent="0.35">
      <c r="B12" s="6">
        <f t="shared" si="1"/>
        <v>4</v>
      </c>
      <c r="C12" t="s">
        <v>181</v>
      </c>
      <c r="D12" s="49" t="s">
        <v>182</v>
      </c>
      <c r="E12" s="49"/>
      <c r="F12" s="49"/>
      <c r="G12" s="49"/>
      <c r="H12" s="49"/>
      <c r="I12" s="49"/>
      <c r="J12" s="16">
        <v>0</v>
      </c>
      <c r="K12" s="25">
        <v>86.333333333333329</v>
      </c>
      <c r="L12" s="3">
        <v>90</v>
      </c>
      <c r="M12" s="22">
        <v>97.058823529411768</v>
      </c>
      <c r="N12" s="4">
        <v>90</v>
      </c>
      <c r="O12" s="4"/>
      <c r="P12" s="4"/>
      <c r="Q12" s="14">
        <f t="shared" si="0"/>
        <v>72.678431372549014</v>
      </c>
      <c r="T12" s="24">
        <v>5</v>
      </c>
    </row>
    <row r="13" spans="2:20" x14ac:dyDescent="0.35">
      <c r="B13" s="6">
        <f t="shared" si="1"/>
        <v>5</v>
      </c>
      <c r="C13" t="s">
        <v>183</v>
      </c>
      <c r="D13" s="49" t="s">
        <v>184</v>
      </c>
      <c r="E13" s="49"/>
      <c r="F13" s="49"/>
      <c r="G13" s="49"/>
      <c r="H13" s="49"/>
      <c r="I13" s="49"/>
      <c r="J13" s="16">
        <v>0</v>
      </c>
      <c r="K13" s="25">
        <v>0</v>
      </c>
      <c r="L13" s="3">
        <v>0</v>
      </c>
      <c r="M13" s="22">
        <v>88.235294117647058</v>
      </c>
      <c r="N13" s="4">
        <v>90</v>
      </c>
      <c r="O13" s="4"/>
      <c r="P13" s="4"/>
      <c r="Q13" s="14">
        <f t="shared" si="0"/>
        <v>35.647058823529413</v>
      </c>
      <c r="T13" s="24">
        <v>6</v>
      </c>
    </row>
    <row r="14" spans="2:20" x14ac:dyDescent="0.35">
      <c r="B14" s="6">
        <f t="shared" si="1"/>
        <v>6</v>
      </c>
      <c r="C14" t="s">
        <v>245</v>
      </c>
      <c r="D14" s="49" t="s">
        <v>246</v>
      </c>
      <c r="E14" s="49"/>
      <c r="F14" s="49"/>
      <c r="G14" s="49"/>
      <c r="H14" s="49"/>
      <c r="I14" s="49"/>
      <c r="J14" s="16">
        <v>0</v>
      </c>
      <c r="K14" s="25">
        <v>83</v>
      </c>
      <c r="L14" s="3">
        <v>0</v>
      </c>
      <c r="M14" s="22">
        <v>79.411764705882348</v>
      </c>
      <c r="N14" s="4">
        <v>90</v>
      </c>
      <c r="O14" s="4"/>
      <c r="P14" s="4"/>
      <c r="Q14" s="14">
        <f t="shared" si="0"/>
        <v>50.482352941176472</v>
      </c>
      <c r="T14" s="24">
        <v>7</v>
      </c>
    </row>
    <row r="15" spans="2:20" x14ac:dyDescent="0.35">
      <c r="B15" s="6">
        <f t="shared" si="1"/>
        <v>7</v>
      </c>
      <c r="C15" t="s">
        <v>187</v>
      </c>
      <c r="D15" s="49" t="s">
        <v>188</v>
      </c>
      <c r="E15" s="49"/>
      <c r="F15" s="49"/>
      <c r="G15" s="49"/>
      <c r="H15" s="49"/>
      <c r="I15" s="49"/>
      <c r="J15" s="16">
        <v>80</v>
      </c>
      <c r="K15" s="25">
        <v>82.333333333333329</v>
      </c>
      <c r="L15" s="25">
        <v>80</v>
      </c>
      <c r="M15" s="22">
        <v>79.411764705882348</v>
      </c>
      <c r="N15" s="4">
        <v>90</v>
      </c>
      <c r="O15" s="4"/>
      <c r="P15" s="4"/>
      <c r="Q15" s="14">
        <f t="shared" si="0"/>
        <v>82.349019607843132</v>
      </c>
      <c r="T15" s="24">
        <v>8</v>
      </c>
    </row>
    <row r="16" spans="2:20" x14ac:dyDescent="0.35">
      <c r="B16" s="6">
        <f t="shared" si="1"/>
        <v>8</v>
      </c>
      <c r="C16" t="s">
        <v>191</v>
      </c>
      <c r="D16" s="49" t="s">
        <v>247</v>
      </c>
      <c r="E16" s="49"/>
      <c r="F16" s="49"/>
      <c r="G16" s="49"/>
      <c r="H16" s="49"/>
      <c r="I16" s="49"/>
      <c r="J16" s="16">
        <v>80</v>
      </c>
      <c r="K16" s="25">
        <v>78.333333333333329</v>
      </c>
      <c r="L16" s="25">
        <v>81.333333333333329</v>
      </c>
      <c r="M16" s="22">
        <v>85.294117647058826</v>
      </c>
      <c r="N16" s="4">
        <v>85</v>
      </c>
      <c r="O16" s="4"/>
      <c r="P16" s="4"/>
      <c r="Q16" s="14">
        <f t="shared" si="0"/>
        <v>81.992156862745091</v>
      </c>
    </row>
    <row r="17" spans="2:19" x14ac:dyDescent="0.35">
      <c r="B17" s="6">
        <f t="shared" si="1"/>
        <v>9</v>
      </c>
      <c r="C17" s="3"/>
      <c r="D17" s="49"/>
      <c r="E17" s="49"/>
      <c r="F17" s="49"/>
      <c r="G17" s="49"/>
      <c r="H17" s="49"/>
      <c r="I17" s="49"/>
      <c r="J17" s="16"/>
      <c r="K17" s="16"/>
      <c r="L17" s="17"/>
      <c r="M17" s="22"/>
      <c r="N17" s="23"/>
      <c r="O17" s="4"/>
      <c r="P17" s="4"/>
      <c r="Q17" s="14"/>
      <c r="S17" s="15"/>
    </row>
    <row r="18" spans="2:19" x14ac:dyDescent="0.35">
      <c r="B18" s="6">
        <f t="shared" si="1"/>
        <v>10</v>
      </c>
      <c r="C18" s="3"/>
      <c r="D18" s="49"/>
      <c r="E18" s="49"/>
      <c r="F18" s="49"/>
      <c r="G18" s="49"/>
      <c r="H18" s="49"/>
      <c r="I18" s="49"/>
      <c r="J18" s="4"/>
      <c r="K18" s="4"/>
      <c r="L18" s="4"/>
      <c r="M18" s="4"/>
      <c r="N18" s="4"/>
      <c r="O18" s="4"/>
      <c r="P18" s="4"/>
      <c r="Q18" s="14"/>
    </row>
    <row r="19" spans="2:19" x14ac:dyDescent="0.35">
      <c r="B19" s="6">
        <f t="shared" si="1"/>
        <v>11</v>
      </c>
      <c r="C19" s="3"/>
      <c r="D19" s="49"/>
      <c r="E19" s="49"/>
      <c r="F19" s="49"/>
      <c r="G19" s="49"/>
      <c r="H19" s="49"/>
      <c r="I19" s="49"/>
      <c r="J19" s="4"/>
      <c r="K19" s="4"/>
      <c r="L19" s="4"/>
      <c r="M19" s="4"/>
      <c r="N19" s="4"/>
      <c r="O19" s="4"/>
      <c r="P19" s="4"/>
      <c r="Q19" s="14"/>
    </row>
    <row r="20" spans="2:19" x14ac:dyDescent="0.35">
      <c r="B20" s="6">
        <f t="shared" si="1"/>
        <v>12</v>
      </c>
      <c r="C20" s="3"/>
      <c r="D20" s="49"/>
      <c r="E20" s="49"/>
      <c r="F20" s="49"/>
      <c r="G20" s="49"/>
      <c r="H20" s="49"/>
      <c r="I20" s="49"/>
      <c r="J20" s="4"/>
      <c r="K20" s="4"/>
      <c r="L20" s="4"/>
      <c r="M20" s="4"/>
      <c r="N20" s="4"/>
      <c r="O20" s="4"/>
      <c r="P20" s="4"/>
      <c r="Q20" s="14"/>
    </row>
    <row r="21" spans="2:19" x14ac:dyDescent="0.35">
      <c r="B21" s="6">
        <f t="shared" si="1"/>
        <v>13</v>
      </c>
      <c r="C21" s="3"/>
      <c r="D21" s="49"/>
      <c r="E21" s="49"/>
      <c r="F21" s="49"/>
      <c r="G21" s="49"/>
      <c r="H21" s="49"/>
      <c r="I21" s="49"/>
      <c r="J21" s="4"/>
      <c r="K21" s="4"/>
      <c r="L21" s="4"/>
      <c r="M21" s="4"/>
      <c r="N21" s="4"/>
      <c r="O21" s="4"/>
      <c r="P21" s="4"/>
      <c r="Q21" s="14"/>
    </row>
    <row r="22" spans="2:19" x14ac:dyDescent="0.35">
      <c r="B22" s="6">
        <f t="shared" si="1"/>
        <v>14</v>
      </c>
      <c r="C22" s="3"/>
      <c r="D22" s="49"/>
      <c r="E22" s="49"/>
      <c r="F22" s="49"/>
      <c r="G22" s="49"/>
      <c r="H22" s="49"/>
      <c r="I22" s="49"/>
      <c r="J22" s="4"/>
      <c r="K22" s="4"/>
      <c r="L22" s="4"/>
      <c r="M22" s="4"/>
      <c r="N22" s="4"/>
      <c r="O22" s="4"/>
      <c r="P22" s="4"/>
      <c r="Q22" s="14"/>
    </row>
    <row r="23" spans="2:19" x14ac:dyDescent="0.35">
      <c r="B23" s="6">
        <f t="shared" si="1"/>
        <v>15</v>
      </c>
      <c r="C23" s="3"/>
      <c r="D23" s="49"/>
      <c r="E23" s="49"/>
      <c r="F23" s="49"/>
      <c r="G23" s="49"/>
      <c r="H23" s="49"/>
      <c r="I23" s="49"/>
      <c r="J23" s="4"/>
      <c r="K23" s="4"/>
      <c r="L23" s="4"/>
      <c r="M23" s="4"/>
      <c r="N23" s="4"/>
      <c r="O23" s="4"/>
      <c r="P23" s="4"/>
      <c r="Q23" s="14"/>
    </row>
    <row r="24" spans="2:19" x14ac:dyDescent="0.35">
      <c r="B24" s="6">
        <f t="shared" si="1"/>
        <v>16</v>
      </c>
      <c r="C24" s="3"/>
      <c r="D24" s="49"/>
      <c r="E24" s="49"/>
      <c r="F24" s="49"/>
      <c r="G24" s="49"/>
      <c r="H24" s="49"/>
      <c r="I24" s="49"/>
      <c r="J24" s="4"/>
      <c r="K24" s="4"/>
      <c r="L24" s="4"/>
      <c r="M24" s="4"/>
      <c r="N24" s="4"/>
      <c r="O24" s="4"/>
      <c r="P24" s="4"/>
      <c r="Q24" s="14"/>
    </row>
    <row r="25" spans="2:19" x14ac:dyDescent="0.35">
      <c r="B25" s="6">
        <f t="shared" si="1"/>
        <v>17</v>
      </c>
      <c r="C25" s="3"/>
      <c r="D25" s="49"/>
      <c r="E25" s="49"/>
      <c r="F25" s="49"/>
      <c r="G25" s="49"/>
      <c r="H25" s="49"/>
      <c r="I25" s="49"/>
      <c r="J25" s="4"/>
      <c r="K25" s="4"/>
      <c r="L25" s="4"/>
      <c r="M25" s="4"/>
      <c r="N25" s="4"/>
      <c r="O25" s="4"/>
      <c r="P25" s="4"/>
      <c r="Q25" s="14"/>
    </row>
    <row r="26" spans="2:19" x14ac:dyDescent="0.35">
      <c r="B26" s="6">
        <f t="shared" si="1"/>
        <v>18</v>
      </c>
      <c r="C26" s="3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4"/>
      <c r="Q26" s="14"/>
    </row>
    <row r="27" spans="2:19" x14ac:dyDescent="0.35">
      <c r="B27" s="6">
        <f t="shared" si="1"/>
        <v>19</v>
      </c>
      <c r="C27" s="3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4"/>
      <c r="Q27" s="14"/>
    </row>
    <row r="28" spans="2:19" x14ac:dyDescent="0.35">
      <c r="B28" s="6">
        <f t="shared" si="1"/>
        <v>20</v>
      </c>
      <c r="C28" s="3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4"/>
      <c r="Q28" s="14"/>
    </row>
    <row r="29" spans="2:19" x14ac:dyDescent="0.35">
      <c r="B29" s="6">
        <f t="shared" si="1"/>
        <v>21</v>
      </c>
      <c r="C29" s="3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4"/>
      <c r="Q29" s="14"/>
    </row>
    <row r="30" spans="2:19" x14ac:dyDescent="0.35">
      <c r="B30" s="6">
        <f t="shared" si="1"/>
        <v>22</v>
      </c>
      <c r="C30" s="3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4"/>
      <c r="Q30" s="14"/>
    </row>
    <row r="31" spans="2:19" x14ac:dyDescent="0.35">
      <c r="B31" s="6">
        <f t="shared" si="1"/>
        <v>23</v>
      </c>
      <c r="C31" s="3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4"/>
      <c r="Q31" s="14"/>
    </row>
    <row r="32" spans="2:19" x14ac:dyDescent="0.35">
      <c r="B32" s="6">
        <f t="shared" si="1"/>
        <v>24</v>
      </c>
      <c r="C32" s="3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4"/>
      <c r="Q32" s="14"/>
    </row>
    <row r="33" spans="2:17" x14ac:dyDescent="0.35">
      <c r="B33" s="6">
        <f t="shared" si="1"/>
        <v>25</v>
      </c>
      <c r="C33" s="3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4"/>
      <c r="Q33" s="14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4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4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4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4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4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4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/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4">
        <f>COUNTIF(J9:J48,"&gt;=70")</f>
        <v>2</v>
      </c>
      <c r="K50" s="16">
        <f t="shared" ref="K50:P50" si="2">COUNTIF(K9:K48,"&gt;=70")</f>
        <v>5</v>
      </c>
      <c r="L50" s="16">
        <f t="shared" si="2"/>
        <v>5</v>
      </c>
      <c r="M50" s="4">
        <f t="shared" si="2"/>
        <v>8</v>
      </c>
      <c r="N50" s="4">
        <f t="shared" si="2"/>
        <v>8</v>
      </c>
      <c r="O50" s="4">
        <f t="shared" si="2"/>
        <v>0</v>
      </c>
      <c r="P50" s="4">
        <f t="shared" si="2"/>
        <v>0</v>
      </c>
      <c r="Q50" s="13">
        <f>COUNTIF(Q9:Q48,"&gt;=70")</f>
        <v>3</v>
      </c>
    </row>
    <row r="51" spans="3:17" x14ac:dyDescent="0.35">
      <c r="C51" s="34"/>
      <c r="D51" s="34"/>
      <c r="E51" s="8"/>
      <c r="H51" s="42" t="s">
        <v>20</v>
      </c>
      <c r="I51" s="42"/>
      <c r="J51" s="4">
        <f>COUNTIF(J9:J49,"&lt;70")</f>
        <v>6</v>
      </c>
      <c r="K51" s="16">
        <f t="shared" ref="K51:P51" si="3">COUNTIF(K9:K49,"&lt;70")</f>
        <v>3</v>
      </c>
      <c r="L51" s="16">
        <f t="shared" si="3"/>
        <v>3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3">
        <f>COUNTIF(Q9:Q16,"&lt;70")</f>
        <v>5</v>
      </c>
    </row>
    <row r="52" spans="3:17" x14ac:dyDescent="0.35">
      <c r="C52" s="34"/>
      <c r="D52" s="34"/>
      <c r="E52" s="34"/>
      <c r="H52" s="42" t="s">
        <v>21</v>
      </c>
      <c r="I52" s="42"/>
      <c r="J52" s="4">
        <f>COUNT(J9:J48)</f>
        <v>8</v>
      </c>
      <c r="K52" s="16">
        <f t="shared" ref="K52:P52" si="4">COUNT(K9:K48)</f>
        <v>8</v>
      </c>
      <c r="L52" s="16">
        <f t="shared" si="4"/>
        <v>8</v>
      </c>
      <c r="M52" s="4">
        <f t="shared" si="4"/>
        <v>8</v>
      </c>
      <c r="N52" s="4">
        <f t="shared" si="4"/>
        <v>8</v>
      </c>
      <c r="O52" s="4">
        <f t="shared" si="4"/>
        <v>0</v>
      </c>
      <c r="P52" s="4">
        <f t="shared" si="4"/>
        <v>0</v>
      </c>
      <c r="Q52" s="13">
        <f>COUNT(Q9:Q16)</f>
        <v>8</v>
      </c>
    </row>
    <row r="53" spans="3:17" x14ac:dyDescent="0.35">
      <c r="C53" s="34"/>
      <c r="D53" s="34"/>
      <c r="E53" s="1"/>
      <c r="H53" s="43" t="s">
        <v>16</v>
      </c>
      <c r="I53" s="43"/>
      <c r="J53" s="9">
        <f>J50/J52</f>
        <v>0.25</v>
      </c>
      <c r="K53" s="11">
        <f t="shared" ref="K53:Q53" si="5">K50/K52</f>
        <v>0.625</v>
      </c>
      <c r="L53" s="11">
        <f t="shared" si="5"/>
        <v>0.625</v>
      </c>
      <c r="M53" s="11">
        <f t="shared" si="5"/>
        <v>1</v>
      </c>
      <c r="N53" s="11">
        <f t="shared" si="5"/>
        <v>1</v>
      </c>
      <c r="O53" s="11" t="e">
        <f t="shared" si="5"/>
        <v>#DIV/0!</v>
      </c>
      <c r="P53" s="11" t="e">
        <f t="shared" si="5"/>
        <v>#DIV/0!</v>
      </c>
      <c r="Q53" s="12">
        <f t="shared" si="5"/>
        <v>0.375</v>
      </c>
    </row>
    <row r="54" spans="3:17" x14ac:dyDescent="0.35">
      <c r="C54" s="34"/>
      <c r="D54" s="34"/>
      <c r="E54" s="1"/>
      <c r="H54" s="43" t="s">
        <v>17</v>
      </c>
      <c r="I54" s="43"/>
      <c r="J54" s="9">
        <f>J51/J52</f>
        <v>0.75</v>
      </c>
      <c r="K54" s="9">
        <f t="shared" ref="K54:Q54" si="6">K51/K52</f>
        <v>0.375</v>
      </c>
      <c r="L54" s="11">
        <f t="shared" si="6"/>
        <v>0.375</v>
      </c>
      <c r="M54" s="11">
        <f t="shared" si="6"/>
        <v>0</v>
      </c>
      <c r="N54" s="11">
        <f t="shared" si="6"/>
        <v>0</v>
      </c>
      <c r="O54" s="11" t="e">
        <f t="shared" si="6"/>
        <v>#DIV/0!</v>
      </c>
      <c r="P54" s="11" t="e">
        <f t="shared" si="6"/>
        <v>#DIV/0!</v>
      </c>
      <c r="Q54" s="12">
        <f t="shared" si="6"/>
        <v>0.625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D9:I9"/>
    <mergeCell ref="D10:I10"/>
    <mergeCell ref="D11:I11"/>
    <mergeCell ref="D12:I12"/>
    <mergeCell ref="D13:I13"/>
    <mergeCell ref="D6:G6"/>
    <mergeCell ref="I6:J6"/>
    <mergeCell ref="K6:P6"/>
    <mergeCell ref="B2:P2"/>
    <mergeCell ref="C3:P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0153-159D-4276-AE0A-425116AA9EF0}">
  <dimension ref="B2:S59"/>
  <sheetViews>
    <sheetView tabSelected="1" topLeftCell="A23" zoomScaleNormal="100" workbookViewId="0">
      <selection activeCell="Q21" sqref="Q21:Q48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3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5">
      <c r="C4" t="s">
        <v>0</v>
      </c>
      <c r="D4" s="44" t="s">
        <v>244</v>
      </c>
      <c r="E4" s="44"/>
      <c r="F4" s="44"/>
      <c r="G4" s="44"/>
      <c r="I4" t="s">
        <v>1</v>
      </c>
      <c r="J4" s="45" t="s">
        <v>242</v>
      </c>
      <c r="K4" s="45"/>
      <c r="M4" t="s">
        <v>2</v>
      </c>
      <c r="N4" s="46">
        <v>45294</v>
      </c>
      <c r="O4" s="4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5" t="s">
        <v>248</v>
      </c>
      <c r="E6" s="45"/>
      <c r="F6" s="45"/>
      <c r="G6" s="45"/>
      <c r="I6" s="34" t="s">
        <v>22</v>
      </c>
      <c r="J6" s="34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169</v>
      </c>
      <c r="D9" s="49" t="s">
        <v>170</v>
      </c>
      <c r="E9" s="49"/>
      <c r="F9" s="49"/>
      <c r="G9" s="49"/>
      <c r="H9" s="49"/>
      <c r="I9" s="49"/>
      <c r="J9" s="4">
        <v>89</v>
      </c>
      <c r="K9" s="16">
        <v>90</v>
      </c>
      <c r="L9" s="22">
        <v>85</v>
      </c>
      <c r="M9" s="22">
        <v>92</v>
      </c>
      <c r="N9" s="4"/>
      <c r="O9" s="4"/>
      <c r="P9" s="4"/>
      <c r="Q9" s="14">
        <f>SUM(J9:P9)/4</f>
        <v>89</v>
      </c>
    </row>
    <row r="10" spans="2:18" x14ac:dyDescent="0.35">
      <c r="B10" s="6">
        <f>B9+1</f>
        <v>2</v>
      </c>
      <c r="C10" s="18" t="s">
        <v>171</v>
      </c>
      <c r="D10" s="49" t="s">
        <v>172</v>
      </c>
      <c r="E10" s="49"/>
      <c r="F10" s="49"/>
      <c r="G10" s="49"/>
      <c r="H10" s="49"/>
      <c r="I10" s="49"/>
      <c r="J10" s="4">
        <v>91</v>
      </c>
      <c r="K10" s="16">
        <v>90</v>
      </c>
      <c r="L10" s="22">
        <v>90</v>
      </c>
      <c r="M10" s="22">
        <v>95.166666666666657</v>
      </c>
      <c r="N10" s="4"/>
      <c r="O10" s="4"/>
      <c r="P10" s="4"/>
      <c r="Q10" s="14">
        <f t="shared" ref="Q10:Q20" si="0">SUM(J10:P10)/4</f>
        <v>91.541666666666657</v>
      </c>
    </row>
    <row r="11" spans="2:18" x14ac:dyDescent="0.35">
      <c r="B11" s="6">
        <f t="shared" ref="B11:B48" si="1">B10+1</f>
        <v>3</v>
      </c>
      <c r="C11" s="18" t="s">
        <v>173</v>
      </c>
      <c r="D11" s="49" t="s">
        <v>174</v>
      </c>
      <c r="E11" s="49"/>
      <c r="F11" s="49"/>
      <c r="G11" s="49"/>
      <c r="H11" s="49"/>
      <c r="I11" s="49"/>
      <c r="J11" s="4">
        <v>89</v>
      </c>
      <c r="K11" s="16">
        <v>95</v>
      </c>
      <c r="L11" s="22">
        <v>95</v>
      </c>
      <c r="M11" s="22">
        <v>96.5</v>
      </c>
      <c r="N11" s="4"/>
      <c r="O11" s="4"/>
      <c r="P11" s="4"/>
      <c r="Q11" s="14">
        <f t="shared" si="0"/>
        <v>93.875</v>
      </c>
    </row>
    <row r="12" spans="2:18" x14ac:dyDescent="0.35">
      <c r="B12" s="6">
        <f t="shared" si="1"/>
        <v>4</v>
      </c>
      <c r="C12" s="18" t="s">
        <v>175</v>
      </c>
      <c r="D12" s="49" t="s">
        <v>176</v>
      </c>
      <c r="E12" s="49"/>
      <c r="F12" s="49"/>
      <c r="G12" s="49"/>
      <c r="H12" s="49"/>
      <c r="I12" s="49"/>
      <c r="J12" s="4">
        <v>84</v>
      </c>
      <c r="K12" s="16">
        <v>100</v>
      </c>
      <c r="L12" s="22">
        <v>90</v>
      </c>
      <c r="M12" s="22">
        <v>95.666666666666657</v>
      </c>
      <c r="N12" s="4"/>
      <c r="O12" s="4"/>
      <c r="P12" s="4"/>
      <c r="Q12" s="14">
        <f t="shared" si="0"/>
        <v>92.416666666666657</v>
      </c>
    </row>
    <row r="13" spans="2:18" x14ac:dyDescent="0.35">
      <c r="B13" s="6">
        <f t="shared" si="1"/>
        <v>5</v>
      </c>
      <c r="C13" s="18" t="s">
        <v>177</v>
      </c>
      <c r="D13" s="49" t="s">
        <v>178</v>
      </c>
      <c r="E13" s="49"/>
      <c r="F13" s="49"/>
      <c r="G13" s="49"/>
      <c r="H13" s="49"/>
      <c r="I13" s="49"/>
      <c r="J13" s="4">
        <v>83</v>
      </c>
      <c r="K13" s="16">
        <v>90</v>
      </c>
      <c r="L13" s="22">
        <v>90</v>
      </c>
      <c r="M13" s="22">
        <v>91.833333333333343</v>
      </c>
      <c r="N13" s="4"/>
      <c r="O13" s="4"/>
      <c r="P13" s="4"/>
      <c r="Q13" s="14">
        <f t="shared" si="0"/>
        <v>88.708333333333343</v>
      </c>
    </row>
    <row r="14" spans="2:18" x14ac:dyDescent="0.35">
      <c r="B14" s="6">
        <f t="shared" si="1"/>
        <v>6</v>
      </c>
      <c r="C14" s="18" t="s">
        <v>179</v>
      </c>
      <c r="D14" s="49" t="s">
        <v>180</v>
      </c>
      <c r="E14" s="49"/>
      <c r="F14" s="49"/>
      <c r="G14" s="49"/>
      <c r="H14" s="49"/>
      <c r="I14" s="49"/>
      <c r="J14" s="4">
        <v>86</v>
      </c>
      <c r="K14" s="16">
        <v>90</v>
      </c>
      <c r="L14" s="22">
        <v>85</v>
      </c>
      <c r="M14" s="22">
        <v>93.5</v>
      </c>
      <c r="N14" s="4"/>
      <c r="O14" s="4"/>
      <c r="P14" s="4"/>
      <c r="Q14" s="14">
        <f t="shared" si="0"/>
        <v>88.625</v>
      </c>
    </row>
    <row r="15" spans="2:18" x14ac:dyDescent="0.35">
      <c r="B15" s="6">
        <f t="shared" si="1"/>
        <v>7</v>
      </c>
      <c r="C15" s="18" t="s">
        <v>181</v>
      </c>
      <c r="D15" s="49" t="s">
        <v>182</v>
      </c>
      <c r="E15" s="49"/>
      <c r="F15" s="49"/>
      <c r="G15" s="49"/>
      <c r="H15" s="49"/>
      <c r="I15" s="49"/>
      <c r="J15" s="4">
        <v>94</v>
      </c>
      <c r="K15" s="16">
        <v>95</v>
      </c>
      <c r="L15" s="22">
        <v>100</v>
      </c>
      <c r="M15" s="22">
        <v>98.166666666666657</v>
      </c>
      <c r="N15" s="4"/>
      <c r="O15" s="4"/>
      <c r="P15" s="4"/>
      <c r="Q15" s="14">
        <f t="shared" si="0"/>
        <v>96.791666666666657</v>
      </c>
    </row>
    <row r="16" spans="2:18" x14ac:dyDescent="0.35">
      <c r="B16" s="6">
        <f t="shared" si="1"/>
        <v>8</v>
      </c>
      <c r="C16" s="18" t="s">
        <v>183</v>
      </c>
      <c r="D16" s="49" t="s">
        <v>184</v>
      </c>
      <c r="E16" s="49"/>
      <c r="F16" s="49"/>
      <c r="G16" s="49"/>
      <c r="H16" s="49"/>
      <c r="I16" s="49"/>
      <c r="J16" s="4">
        <v>96</v>
      </c>
      <c r="K16" s="16">
        <v>90</v>
      </c>
      <c r="L16" s="22">
        <v>90</v>
      </c>
      <c r="M16" s="22">
        <v>91</v>
      </c>
      <c r="N16" s="4"/>
      <c r="O16" s="4"/>
      <c r="P16" s="4"/>
      <c r="Q16" s="14">
        <f t="shared" si="0"/>
        <v>91.75</v>
      </c>
    </row>
    <row r="17" spans="2:19" x14ac:dyDescent="0.35">
      <c r="B17" s="6">
        <f t="shared" si="1"/>
        <v>9</v>
      </c>
      <c r="C17" s="18" t="s">
        <v>185</v>
      </c>
      <c r="D17" s="49" t="s">
        <v>186</v>
      </c>
      <c r="E17" s="49"/>
      <c r="F17" s="49"/>
      <c r="G17" s="49"/>
      <c r="H17" s="49"/>
      <c r="I17" s="49"/>
      <c r="J17" s="16">
        <v>100</v>
      </c>
      <c r="K17" s="16">
        <v>95</v>
      </c>
      <c r="L17" s="22">
        <v>100</v>
      </c>
      <c r="M17" s="22">
        <v>99.166666666666657</v>
      </c>
      <c r="N17" s="4"/>
      <c r="O17" s="4"/>
      <c r="P17" s="4"/>
      <c r="Q17" s="14">
        <f t="shared" si="0"/>
        <v>98.541666666666657</v>
      </c>
      <c r="S17" s="15"/>
    </row>
    <row r="18" spans="2:19" x14ac:dyDescent="0.35">
      <c r="B18" s="6">
        <f t="shared" si="1"/>
        <v>10</v>
      </c>
      <c r="C18" s="18" t="s">
        <v>187</v>
      </c>
      <c r="D18" s="49" t="s">
        <v>188</v>
      </c>
      <c r="E18" s="49"/>
      <c r="F18" s="49"/>
      <c r="G18" s="49"/>
      <c r="H18" s="49"/>
      <c r="I18" s="49"/>
      <c r="J18" s="4">
        <v>96</v>
      </c>
      <c r="K18" s="4">
        <v>95</v>
      </c>
      <c r="L18" s="22">
        <v>100</v>
      </c>
      <c r="M18" s="22">
        <v>93.5</v>
      </c>
      <c r="N18" s="4"/>
      <c r="O18" s="4"/>
      <c r="P18" s="4"/>
      <c r="Q18" s="14">
        <f t="shared" si="0"/>
        <v>96.125</v>
      </c>
    </row>
    <row r="19" spans="2:19" x14ac:dyDescent="0.35">
      <c r="B19" s="6">
        <f t="shared" si="1"/>
        <v>11</v>
      </c>
      <c r="C19" s="18" t="s">
        <v>189</v>
      </c>
      <c r="D19" s="49" t="s">
        <v>190</v>
      </c>
      <c r="E19" s="49"/>
      <c r="F19" s="49"/>
      <c r="G19" s="49"/>
      <c r="H19" s="49"/>
      <c r="I19" s="49"/>
      <c r="J19" s="4">
        <v>83</v>
      </c>
      <c r="K19" s="4">
        <v>80</v>
      </c>
      <c r="L19" s="22">
        <v>90</v>
      </c>
      <c r="M19" s="22">
        <v>87.166666666666657</v>
      </c>
      <c r="N19" s="4"/>
      <c r="O19" s="4"/>
      <c r="P19" s="4"/>
      <c r="Q19" s="14">
        <f t="shared" si="0"/>
        <v>85.041666666666657</v>
      </c>
    </row>
    <row r="20" spans="2:19" x14ac:dyDescent="0.35">
      <c r="B20" s="6">
        <f t="shared" si="1"/>
        <v>12</v>
      </c>
      <c r="C20" s="18" t="s">
        <v>191</v>
      </c>
      <c r="D20" s="49" t="s">
        <v>192</v>
      </c>
      <c r="E20" s="49"/>
      <c r="F20" s="49"/>
      <c r="G20" s="49"/>
      <c r="H20" s="49"/>
      <c r="I20" s="49"/>
      <c r="J20" s="4">
        <v>96</v>
      </c>
      <c r="K20" s="4">
        <v>95</v>
      </c>
      <c r="L20" s="22">
        <v>100</v>
      </c>
      <c r="M20" s="22">
        <v>98.5</v>
      </c>
      <c r="N20" s="4"/>
      <c r="O20" s="4"/>
      <c r="P20" s="4"/>
      <c r="Q20" s="14">
        <f t="shared" si="0"/>
        <v>97.375</v>
      </c>
    </row>
    <row r="21" spans="2:19" x14ac:dyDescent="0.35">
      <c r="B21" s="6">
        <f t="shared" si="1"/>
        <v>13</v>
      </c>
      <c r="C21" s="18"/>
      <c r="D21" s="49"/>
      <c r="E21" s="49"/>
      <c r="F21" s="49"/>
      <c r="G21" s="49"/>
      <c r="H21" s="49"/>
      <c r="I21" s="49"/>
      <c r="J21" s="4"/>
      <c r="K21" s="4"/>
      <c r="L21" s="23"/>
      <c r="M21" s="23"/>
      <c r="N21" s="4"/>
      <c r="O21" s="4"/>
      <c r="P21" s="4"/>
      <c r="Q21" s="14"/>
    </row>
    <row r="22" spans="2:19" x14ac:dyDescent="0.35">
      <c r="B22" s="6">
        <f t="shared" si="1"/>
        <v>14</v>
      </c>
      <c r="C22" s="18"/>
      <c r="D22" s="49"/>
      <c r="E22" s="49"/>
      <c r="F22" s="49"/>
      <c r="G22" s="49"/>
      <c r="H22" s="49"/>
      <c r="I22" s="49"/>
      <c r="J22" s="4"/>
      <c r="K22" s="4"/>
      <c r="L22" s="4"/>
      <c r="M22" s="4"/>
      <c r="N22" s="4"/>
      <c r="O22" s="4"/>
      <c r="P22" s="4"/>
      <c r="Q22" s="14"/>
    </row>
    <row r="23" spans="2:19" x14ac:dyDescent="0.35">
      <c r="B23" s="6">
        <f t="shared" si="1"/>
        <v>15</v>
      </c>
      <c r="C23" s="18"/>
      <c r="D23" s="49"/>
      <c r="E23" s="49"/>
      <c r="F23" s="49"/>
      <c r="G23" s="49"/>
      <c r="H23" s="49"/>
      <c r="I23" s="49"/>
      <c r="J23" s="4"/>
      <c r="K23" s="4"/>
      <c r="L23" s="4"/>
      <c r="M23" s="4"/>
      <c r="N23" s="4"/>
      <c r="O23" s="4"/>
      <c r="P23" s="4"/>
      <c r="Q23" s="14"/>
    </row>
    <row r="24" spans="2:19" x14ac:dyDescent="0.35">
      <c r="B24" s="6">
        <f t="shared" si="1"/>
        <v>16</v>
      </c>
      <c r="C24" s="18"/>
      <c r="D24" s="49"/>
      <c r="E24" s="49"/>
      <c r="F24" s="49"/>
      <c r="G24" s="49"/>
      <c r="H24" s="49"/>
      <c r="I24" s="49"/>
      <c r="J24" s="4"/>
      <c r="K24" s="4"/>
      <c r="L24" s="4"/>
      <c r="M24" s="4"/>
      <c r="N24" s="4"/>
      <c r="O24" s="4"/>
      <c r="P24" s="4"/>
      <c r="Q24" s="14"/>
    </row>
    <row r="25" spans="2:19" x14ac:dyDescent="0.35">
      <c r="B25" s="6">
        <f t="shared" si="1"/>
        <v>17</v>
      </c>
      <c r="C25" s="18"/>
      <c r="D25" s="49"/>
      <c r="E25" s="49"/>
      <c r="F25" s="49"/>
      <c r="G25" s="49"/>
      <c r="H25" s="49"/>
      <c r="I25" s="49"/>
      <c r="J25" s="4"/>
      <c r="K25" s="4"/>
      <c r="L25" s="4"/>
      <c r="M25" s="4"/>
      <c r="N25" s="4"/>
      <c r="O25" s="4"/>
      <c r="P25" s="4"/>
      <c r="Q25" s="14"/>
    </row>
    <row r="26" spans="2:19" x14ac:dyDescent="0.35">
      <c r="B26" s="6">
        <f t="shared" si="1"/>
        <v>18</v>
      </c>
      <c r="C26" s="18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4"/>
      <c r="Q26" s="14"/>
    </row>
    <row r="27" spans="2:19" x14ac:dyDescent="0.35">
      <c r="B27" s="6">
        <f t="shared" si="1"/>
        <v>19</v>
      </c>
      <c r="C27" s="18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4"/>
      <c r="Q27" s="14"/>
    </row>
    <row r="28" spans="2:19" x14ac:dyDescent="0.35">
      <c r="B28" s="6">
        <f t="shared" si="1"/>
        <v>20</v>
      </c>
      <c r="C28" s="18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4"/>
      <c r="Q28" s="14"/>
    </row>
    <row r="29" spans="2:19" x14ac:dyDescent="0.35">
      <c r="B29" s="6">
        <f t="shared" si="1"/>
        <v>21</v>
      </c>
      <c r="C29" s="18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4"/>
      <c r="Q29" s="14"/>
    </row>
    <row r="30" spans="2:19" x14ac:dyDescent="0.35">
      <c r="B30" s="6">
        <f t="shared" si="1"/>
        <v>22</v>
      </c>
      <c r="C30" s="18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4"/>
      <c r="Q30" s="14"/>
    </row>
    <row r="31" spans="2:19" x14ac:dyDescent="0.35">
      <c r="B31" s="6">
        <f t="shared" si="1"/>
        <v>23</v>
      </c>
      <c r="C31" s="18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4"/>
      <c r="Q31" s="14"/>
    </row>
    <row r="32" spans="2:19" x14ac:dyDescent="0.35">
      <c r="B32" s="6">
        <f t="shared" si="1"/>
        <v>24</v>
      </c>
      <c r="C32" s="18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4"/>
      <c r="Q32" s="14"/>
    </row>
    <row r="33" spans="2:17" x14ac:dyDescent="0.35">
      <c r="B33" s="6">
        <f t="shared" si="1"/>
        <v>25</v>
      </c>
      <c r="C33" s="18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4"/>
      <c r="Q33" s="14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4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4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4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4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4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4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/>
    </row>
    <row r="49" spans="3:17" x14ac:dyDescent="0.35">
      <c r="C49" s="34"/>
      <c r="D49" s="34"/>
      <c r="E49" s="1"/>
    </row>
    <row r="50" spans="3:17" x14ac:dyDescent="0.35">
      <c r="C50" s="34"/>
      <c r="D50" s="34"/>
      <c r="E50" s="1"/>
      <c r="H50" s="42" t="s">
        <v>19</v>
      </c>
      <c r="I50" s="42"/>
      <c r="J50" s="4">
        <f>COUNTIF(J9:J48,"&gt;=70")</f>
        <v>12</v>
      </c>
      <c r="K50" s="16">
        <f t="shared" ref="K50:P50" si="2">COUNTIF(K9:K48,"&gt;=70")</f>
        <v>12</v>
      </c>
      <c r="L50" s="16">
        <f t="shared" si="2"/>
        <v>12</v>
      </c>
      <c r="M50" s="4">
        <f t="shared" si="2"/>
        <v>12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3">
        <f>COUNTIF(Q9:Q48,"&gt;=70")</f>
        <v>12</v>
      </c>
    </row>
    <row r="51" spans="3:17" x14ac:dyDescent="0.35">
      <c r="C51" s="34"/>
      <c r="D51" s="34"/>
      <c r="E51" s="8"/>
      <c r="H51" s="42" t="s">
        <v>20</v>
      </c>
      <c r="I51" s="42"/>
      <c r="J51" s="4">
        <f>COUNTIF(J9:J49,"&lt;70")</f>
        <v>0</v>
      </c>
      <c r="K51" s="16">
        <f t="shared" ref="K51:P51" si="3">COUNTIF(K9:K49,"&lt;70")</f>
        <v>0</v>
      </c>
      <c r="L51" s="16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3">
        <f>COUNTIF(Q9:Q16,"&lt;70")</f>
        <v>0</v>
      </c>
    </row>
    <row r="52" spans="3:17" x14ac:dyDescent="0.35">
      <c r="C52" s="34"/>
      <c r="D52" s="34"/>
      <c r="E52" s="34"/>
      <c r="H52" s="42" t="s">
        <v>21</v>
      </c>
      <c r="I52" s="42"/>
      <c r="J52" s="4">
        <f>COUNT(J9:J48)</f>
        <v>12</v>
      </c>
      <c r="K52" s="16">
        <f t="shared" ref="K52:P52" si="4">COUNT(K9:K48)</f>
        <v>12</v>
      </c>
      <c r="L52" s="16">
        <f t="shared" si="4"/>
        <v>12</v>
      </c>
      <c r="M52" s="4">
        <f t="shared" si="4"/>
        <v>12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3">
        <f>COUNT(Q9:Q16)</f>
        <v>8</v>
      </c>
    </row>
    <row r="53" spans="3:17" x14ac:dyDescent="0.35">
      <c r="C53" s="34"/>
      <c r="D53" s="34"/>
      <c r="E53" s="1"/>
      <c r="H53" s="43" t="s">
        <v>16</v>
      </c>
      <c r="I53" s="43"/>
      <c r="J53" s="9">
        <f>J50/J52</f>
        <v>1</v>
      </c>
      <c r="K53" s="11">
        <f t="shared" ref="K53:Q53" si="5">K50/K52</f>
        <v>1</v>
      </c>
      <c r="L53" s="11">
        <f t="shared" si="5"/>
        <v>1</v>
      </c>
      <c r="M53" s="11">
        <f t="shared" si="5"/>
        <v>1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2">
        <f t="shared" si="5"/>
        <v>1.5</v>
      </c>
    </row>
    <row r="54" spans="3:17" x14ac:dyDescent="0.35">
      <c r="C54" s="34"/>
      <c r="D54" s="34"/>
      <c r="E54" s="1"/>
      <c r="H54" s="43" t="s">
        <v>17</v>
      </c>
      <c r="I54" s="43"/>
      <c r="J54" s="9">
        <f>J51/J52</f>
        <v>0</v>
      </c>
      <c r="K54" s="9">
        <f t="shared" ref="K54:Q54" si="6">K51/K52</f>
        <v>0</v>
      </c>
      <c r="L54" s="11">
        <f t="shared" si="6"/>
        <v>0</v>
      </c>
      <c r="M54" s="11">
        <f t="shared" si="6"/>
        <v>0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2">
        <f t="shared" si="6"/>
        <v>0</v>
      </c>
    </row>
    <row r="55" spans="3:17" x14ac:dyDescent="0.35">
      <c r="C55" s="34"/>
      <c r="D55" s="34"/>
      <c r="E55" s="8"/>
    </row>
    <row r="56" spans="3:17" x14ac:dyDescent="0.35">
      <c r="C56" s="1"/>
      <c r="D56" s="1"/>
      <c r="E56" s="8"/>
    </row>
    <row r="58" spans="3:17" x14ac:dyDescent="0.35">
      <c r="J58" s="40" t="s">
        <v>24</v>
      </c>
      <c r="K58" s="40"/>
      <c r="L58" s="40"/>
      <c r="M58" s="40"/>
      <c r="N58" s="40"/>
      <c r="O58" s="40"/>
      <c r="P58" s="40"/>
    </row>
    <row r="59" spans="3:17" x14ac:dyDescent="0.35">
      <c r="J59" s="33" t="s">
        <v>18</v>
      </c>
      <c r="K59" s="33"/>
      <c r="L59" s="33"/>
      <c r="M59" s="33"/>
      <c r="N59" s="33"/>
      <c r="O59" s="33"/>
      <c r="P59" s="33"/>
    </row>
  </sheetData>
  <mergeCells count="63">
    <mergeCell ref="D43:I43"/>
    <mergeCell ref="D44:I44"/>
    <mergeCell ref="J58:P58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1:I41"/>
    <mergeCell ref="D42:I42"/>
    <mergeCell ref="D38:I38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23:I23"/>
    <mergeCell ref="C55:D55"/>
    <mergeCell ref="C54:D54"/>
    <mergeCell ref="H54:I54"/>
    <mergeCell ref="D47:I47"/>
    <mergeCell ref="D48:I48"/>
    <mergeCell ref="C49:D49"/>
    <mergeCell ref="C50:D50"/>
    <mergeCell ref="H50:I50"/>
    <mergeCell ref="D46:I46"/>
    <mergeCell ref="D34:I34"/>
    <mergeCell ref="D35:I35"/>
    <mergeCell ref="D36:I36"/>
    <mergeCell ref="D37:I37"/>
    <mergeCell ref="D39:I39"/>
    <mergeCell ref="D40:I40"/>
    <mergeCell ref="B2:P2"/>
    <mergeCell ref="C3:P3"/>
    <mergeCell ref="D4:G4"/>
    <mergeCell ref="J4:K4"/>
    <mergeCell ref="N4:O4"/>
    <mergeCell ref="D6:G6"/>
    <mergeCell ref="I6:J6"/>
    <mergeCell ref="K6:P6"/>
    <mergeCell ref="D21:I21"/>
    <mergeCell ref="D22:I22"/>
    <mergeCell ref="D8:I8"/>
    <mergeCell ref="D19:I19"/>
    <mergeCell ref="D20:I20"/>
    <mergeCell ref="D14:I14"/>
    <mergeCell ref="D15:I15"/>
    <mergeCell ref="D16:I16"/>
    <mergeCell ref="D17:I17"/>
    <mergeCell ref="D18:I18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</vt:lpstr>
      <vt:lpstr>OPERACIONES A </vt:lpstr>
      <vt:lpstr>OPERACIONES B</vt:lpstr>
      <vt:lpstr>RELACIONES I A</vt:lpstr>
      <vt:lpstr>RELACIONES I B</vt:lpstr>
      <vt:lpstr>GESTION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GOMEZ BARRIENTOS</cp:lastModifiedBy>
  <cp:lastPrinted>2023-10-05T03:00:04Z</cp:lastPrinted>
  <dcterms:created xsi:type="dcterms:W3CDTF">2023-03-14T19:16:59Z</dcterms:created>
  <dcterms:modified xsi:type="dcterms:W3CDTF">2024-01-04T18:30:11Z</dcterms:modified>
</cp:coreProperties>
</file>