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e" sheetId="1" state="visible" r:id="rId2"/>
    <sheet name="Fp" sheetId="2" state="visible" r:id="rId3"/>
    <sheet name="Dam" sheetId="3" state="visible" r:id="rId4"/>
    <sheet name="Daw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<sst xmlns="http://schemas.openxmlformats.org/spreadsheetml/2006/main" count="314" uniqueCount="136">
  <si>
    <t xml:space="preserve">INSTITUTO TECNOLOGCIO SUPERIOR DE SAN ANDRES TUXTLA</t>
  </si>
  <si>
    <t xml:space="preserve">REPORTE DE CALIFICACIONES</t>
  </si>
  <si>
    <t xml:space="preserve">MATERIA</t>
  </si>
  <si>
    <t xml:space="preserve">Matemáticas discretas</t>
  </si>
  <si>
    <t xml:space="preserve">GRUPO</t>
  </si>
  <si>
    <t xml:space="preserve">110-A</t>
  </si>
  <si>
    <t xml:space="preserve">FECHA</t>
  </si>
  <si>
    <t xml:space="preserve">PERIODO</t>
  </si>
  <si>
    <t xml:space="preserve">Septiembre 2023 – enero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</si>
  <si>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</si>
  <si>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</si>
  <si>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</si>
  <si>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</si>
  <si>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</si>
  <si>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</si>
  <si>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</si>
  <si>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</si>
  <si>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</si>
  <si>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</si>
  <si>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</si>
  <si>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</si>
  <si>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</si>
  <si>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</si>
  <si>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</si>
  <si>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</si>
  <si>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</si>
  <si>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</si>
  <si>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</si>
  <si>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</si>
  <si>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</si>
  <si>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</si>
  <si>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</si>
  <si>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</si>
  <si>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</si>
  <si>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</si>
  <si>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</si>
  <si>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</si>
  <si>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</si>
  <si>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</si>
  <si>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</si>
  <si>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</si>
  <si>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</si>
  <si>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</si>
  <si>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</si>
  <si>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</si>
  <si>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</si>
  <si>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</si>
  <si>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</si>
  <si>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</si>
  <si>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</si>
  <si>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</si>
  <si>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</si>
  <si>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</si>
  <si>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</si>
  <si>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</si>
  <si>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</si>
  <si>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</si>
  <si>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</si>
  <si>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</si>
  <si>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</si>
  <si>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</si>
  <si>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</si>
  <si>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</si>
  <si>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</si>
  <si>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</si>
  <si>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</si>
  <si>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</si>
  <si>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</si>
  <si>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</si>
  <si>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</si>
  <si>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</si>
  <si>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</si>
  <si>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</si>
  <si>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</si>
  <si>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</si>
  <si>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</si>
  <si>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</si>
  <si>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</si>
  <si>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</si>
  <si>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</si>
  <si>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</si>
  <si>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</si>
  <si>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</si>
  <si>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</si>
  <si>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</si>
  <si>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</si>
  <si>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</si>
  <si>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</si>
  <si>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</si>
  <si>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</si>
  <si>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</si>
  <si>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</si>
  <si>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</si>
  <si>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</si>
  <si>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</si>
  <si>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</si>
  <si>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</si>
  <si>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</si>
  <si>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Fundamentos de programación</t>
  </si>
  <si>
    <t xml:space="preserve">Desarrollo de aplicaciones para 
Dispositivos móviles</t>
  </si>
  <si>
    <t xml:space="preserve">710-A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</si>
  <si>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</si>
  <si>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</si>
  <si>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</si>
  <si>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</si>
  <si>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</si>
  <si>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</si>
  <si>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</si>
  <si>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</si>
  <si>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</si>
  <si>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JESUS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</si>
  <si>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</si>
  <si>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</si>
  <si>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</si>
  <si>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</si>
  <si>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</si>
  <si>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</si>
  <si>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</si>
  <si>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GONZALEZ JOSE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</si>
  <si>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</si>
  <si>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</si>
  <si>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</si>
  <si>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</si>
  <si>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</si>
  <si>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</si>
  <si>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</si>
  <si>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</si>
  <si>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</si>
  <si>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</si>
  <si>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</si>
  <si>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</si>
  <si>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Desarrollo de aplicaciones WEB</t>
  </si>
  <si>
    <t xml:space="preserve">211U0375</t>
  </si>
  <si>
    <t xml:space="preserve">GOMEZ CHAVEZ BRIAN ULISES</t>
  </si>
  <si>
    <t xml:space="preserve">201U0244</t>
  </si>
  <si>
    <t xml:space="preserve">TEMICH COTA JOSE MANUEL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</si>
</sst>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Y62"/>
  <sheetViews>
    <sheetView showFormulas="false" showGridLines="true" showRowColHeaders="true" showZeros="true" rightToLeft="false" tabSelected="true" showOutlineSymbols="true" defaultGridColor="true" view="normal" topLeftCell="C1" colorId="64" zoomScale="95" zoomScaleNormal="95" zoomScalePageLayoutView="100" workbookViewId="0">
      <selection pane="topLeft" activeCell="N5" activeCellId="0" sqref="N5"/>
    </sheetView>
  </sheetViews>
  <sheetFormatPr defaultColWidth="10.503906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4" min="4" style="0" width="47.9"/>
    <col collapsed="false" customWidth="true" hidden="false" outlineLevel="0" max="9" min="5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7"/>
    <col collapsed="false" customWidth="true" hidden="false" outlineLevel="0" max="22" min="21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3.8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 t="n">
        <v>90</v>
      </c>
      <c r="K9" s="16" t="n">
        <v>100</v>
      </c>
      <c r="L9" s="13"/>
      <c r="M9" s="13"/>
      <c r="N9" s="13"/>
      <c r="O9" s="13"/>
      <c r="P9" s="13"/>
      <c r="Q9" s="17" t="n">
        <f aca="false">SUM(J9:P9)/7</f>
        <v>27.1428571428571</v>
      </c>
      <c r="R9" s="18" t="n">
        <v>95.79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 t="n">
        <v>83.33</v>
      </c>
      <c r="K10" s="16" t="n">
        <v>80</v>
      </c>
      <c r="L10" s="13"/>
      <c r="M10" s="13"/>
      <c r="N10" s="13"/>
      <c r="O10" s="13"/>
      <c r="P10" s="13"/>
      <c r="Q10" s="17" t="n">
        <f aca="false">SUM(J10:P10)/7</f>
        <v>23.3328571428571</v>
      </c>
      <c r="R10" s="18" t="n">
        <v>72.98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 t="n">
        <v>90.06</v>
      </c>
      <c r="K11" s="16" t="n">
        <v>85</v>
      </c>
      <c r="L11" s="13"/>
      <c r="M11" s="13"/>
      <c r="N11" s="13"/>
      <c r="O11" s="13"/>
      <c r="P11" s="13"/>
      <c r="Q11" s="17" t="n">
        <f aca="false">SUM(J11:P11)/7</f>
        <v>25.0085714285714</v>
      </c>
      <c r="R11" s="18" t="n">
        <v>73.89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 t="n">
        <v>0</v>
      </c>
      <c r="K12" s="16" t="n">
        <v>90</v>
      </c>
      <c r="L12" s="13"/>
      <c r="M12" s="13"/>
      <c r="N12" s="13"/>
      <c r="O12" s="13"/>
      <c r="P12" s="13"/>
      <c r="Q12" s="17" t="n">
        <f aca="false">SUM(J12:P12)/7</f>
        <v>12.8571428571429</v>
      </c>
      <c r="R12" s="18" t="n">
        <v>85.18</v>
      </c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 t="n">
        <v>88.5</v>
      </c>
      <c r="K13" s="16" t="n">
        <v>90</v>
      </c>
      <c r="L13" s="13"/>
      <c r="M13" s="13"/>
      <c r="N13" s="13"/>
      <c r="O13" s="13"/>
      <c r="P13" s="13"/>
      <c r="Q13" s="17" t="n">
        <f aca="false">SUM(J13:P13)/7</f>
        <v>25.5</v>
      </c>
      <c r="R13" s="18" t="n">
        <v>82.98</v>
      </c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 t="n">
        <v>89.44</v>
      </c>
      <c r="K14" s="16" t="n">
        <v>90</v>
      </c>
      <c r="L14" s="13"/>
      <c r="M14" s="13"/>
      <c r="N14" s="13"/>
      <c r="O14" s="13"/>
      <c r="P14" s="13"/>
      <c r="Q14" s="17" t="n">
        <f aca="false">SUM(J14:P14)/7</f>
        <v>25.6342857142857</v>
      </c>
      <c r="R14" s="18" t="n">
        <v>83.77</v>
      </c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 t="n">
        <v>80</v>
      </c>
      <c r="K15" s="16" t="n">
        <v>85</v>
      </c>
      <c r="L15" s="13"/>
      <c r="M15" s="13"/>
      <c r="N15" s="13"/>
      <c r="O15" s="13"/>
      <c r="P15" s="13"/>
      <c r="Q15" s="17" t="n">
        <f aca="false">SUM(J15:P15)/7</f>
        <v>23.5714285714286</v>
      </c>
      <c r="R15" s="18" t="n">
        <v>81.75</v>
      </c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 t="n">
        <v>81.67</v>
      </c>
      <c r="K16" s="16" t="n">
        <v>85</v>
      </c>
      <c r="L16" s="13"/>
      <c r="M16" s="13"/>
      <c r="N16" s="13"/>
      <c r="O16" s="13"/>
      <c r="P16" s="13"/>
      <c r="Q16" s="17" t="n">
        <f aca="false">SUM(J16:P16)/7</f>
        <v>23.81</v>
      </c>
      <c r="R16" s="18" t="n">
        <v>70.38</v>
      </c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 t="n">
        <v>70</v>
      </c>
      <c r="K17" s="16" t="n">
        <v>82</v>
      </c>
      <c r="L17" s="13"/>
      <c r="M17" s="13"/>
      <c r="N17" s="13"/>
      <c r="O17" s="13"/>
      <c r="P17" s="13"/>
      <c r="Q17" s="17" t="n">
        <f aca="false">SUM(J17:P17)/7</f>
        <v>21.7142857142857</v>
      </c>
      <c r="R17" s="18" t="n">
        <v>81.67</v>
      </c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 t="n">
        <v>90</v>
      </c>
      <c r="K18" s="16" t="n">
        <v>98</v>
      </c>
      <c r="L18" s="13"/>
      <c r="M18" s="13"/>
      <c r="N18" s="13"/>
      <c r="O18" s="13"/>
      <c r="P18" s="13"/>
      <c r="Q18" s="17" t="n">
        <f aca="false">SUM(J18:P18)/7</f>
        <v>26.8571428571429</v>
      </c>
      <c r="R18" s="18" t="n">
        <v>93.6</v>
      </c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 t="n">
        <v>80.56</v>
      </c>
      <c r="K19" s="16" t="n">
        <v>90</v>
      </c>
      <c r="L19" s="13"/>
      <c r="M19" s="13"/>
      <c r="N19" s="13"/>
      <c r="O19" s="13"/>
      <c r="P19" s="13"/>
      <c r="Q19" s="17" t="n">
        <f aca="false">SUM(J19:P19)/7</f>
        <v>24.3657142857143</v>
      </c>
      <c r="R19" s="18" t="n">
        <v>87.98</v>
      </c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 t="n">
        <v>90</v>
      </c>
      <c r="K20" s="16" t="n">
        <v>75</v>
      </c>
      <c r="L20" s="13"/>
      <c r="M20" s="13"/>
      <c r="N20" s="13"/>
      <c r="O20" s="13"/>
      <c r="P20" s="13"/>
      <c r="Q20" s="17" t="n">
        <f aca="false">SUM(J20:P20)/7</f>
        <v>23.5714285714286</v>
      </c>
      <c r="R20" s="18" t="n">
        <v>75</v>
      </c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 t="n">
        <v>79.58</v>
      </c>
      <c r="K21" s="16" t="n">
        <v>90</v>
      </c>
      <c r="L21" s="13"/>
      <c r="M21" s="13"/>
      <c r="N21" s="13"/>
      <c r="O21" s="13"/>
      <c r="P21" s="13"/>
      <c r="Q21" s="17" t="n">
        <f aca="false">SUM(J21:P21)/7</f>
        <v>24.2257142857143</v>
      </c>
      <c r="R21" s="18" t="n">
        <v>87.28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 t="n">
        <v>85</v>
      </c>
      <c r="K22" s="16" t="n">
        <v>95</v>
      </c>
      <c r="L22" s="13"/>
      <c r="M22" s="13"/>
      <c r="N22" s="13"/>
      <c r="O22" s="13"/>
      <c r="P22" s="13"/>
      <c r="Q22" s="17" t="n">
        <f aca="false">SUM(J22:P22)/7</f>
        <v>25.7142857142857</v>
      </c>
      <c r="R22" s="18" t="n">
        <v>90.79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 t="n">
        <v>78.94</v>
      </c>
      <c r="K23" s="16" t="n">
        <v>83</v>
      </c>
      <c r="L23" s="13"/>
      <c r="M23" s="13"/>
      <c r="N23" s="13"/>
      <c r="O23" s="13"/>
      <c r="P23" s="13"/>
      <c r="Q23" s="17" t="n">
        <f aca="false">SUM(J23:P23)/7</f>
        <v>23.1342857142857</v>
      </c>
      <c r="R23" s="18" t="n">
        <v>76.58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 t="n">
        <v>83.39</v>
      </c>
      <c r="K24" s="16" t="n">
        <v>72</v>
      </c>
      <c r="L24" s="13"/>
      <c r="M24" s="13"/>
      <c r="N24" s="13"/>
      <c r="O24" s="13"/>
      <c r="P24" s="13"/>
      <c r="Q24" s="17" t="n">
        <f aca="false">SUM(J24:P24)/7</f>
        <v>22.1985714285714</v>
      </c>
      <c r="R24" s="18" t="n">
        <v>72.19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 t="n">
        <v>87.28</v>
      </c>
      <c r="K25" s="16" t="n">
        <v>97</v>
      </c>
      <c r="L25" s="13"/>
      <c r="M25" s="13"/>
      <c r="N25" s="13"/>
      <c r="O25" s="13"/>
      <c r="P25" s="13"/>
      <c r="Q25" s="17" t="n">
        <f aca="false">SUM(J25:P25)/7</f>
        <v>26.3257142857143</v>
      </c>
      <c r="R25" s="18" t="n">
        <v>91.49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 t="n">
        <v>91.67</v>
      </c>
      <c r="K26" s="16" t="n">
        <v>76</v>
      </c>
      <c r="L26" s="13"/>
      <c r="M26" s="13"/>
      <c r="N26" s="13"/>
      <c r="O26" s="13"/>
      <c r="P26" s="13"/>
      <c r="Q26" s="17" t="n">
        <f aca="false">SUM(J26:P26)/7</f>
        <v>23.9528571428571</v>
      </c>
      <c r="R26" s="18" t="n">
        <v>75.79</v>
      </c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 t="n">
        <v>90.56</v>
      </c>
      <c r="K27" s="16" t="n">
        <v>91</v>
      </c>
      <c r="L27" s="13"/>
      <c r="M27" s="13"/>
      <c r="N27" s="13"/>
      <c r="O27" s="13"/>
      <c r="P27" s="13"/>
      <c r="Q27" s="17" t="n">
        <f aca="false">SUM(J27:P27)/7</f>
        <v>25.9371428571429</v>
      </c>
      <c r="R27" s="18" t="n">
        <v>90.79</v>
      </c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 t="n">
        <v>89.5</v>
      </c>
      <c r="K28" s="16" t="n">
        <v>90</v>
      </c>
      <c r="L28" s="13"/>
      <c r="M28" s="13"/>
      <c r="N28" s="13"/>
      <c r="O28" s="13"/>
      <c r="P28" s="13"/>
      <c r="Q28" s="17" t="n">
        <f aca="false">SUM(J28:P28)/7</f>
        <v>25.6428571428571</v>
      </c>
      <c r="R28" s="18" t="n">
        <v>78.16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 t="n">
        <v>91.11</v>
      </c>
      <c r="K29" s="16" t="n">
        <v>90</v>
      </c>
      <c r="L29" s="13"/>
      <c r="M29" s="13"/>
      <c r="N29" s="13"/>
      <c r="O29" s="13"/>
      <c r="P29" s="13"/>
      <c r="Q29" s="17" t="n">
        <f aca="false">SUM(J29:P29)/7</f>
        <v>25.8728571428571</v>
      </c>
      <c r="R29" s="18" t="n">
        <v>90.18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 t="n">
        <v>87</v>
      </c>
      <c r="K30" s="16" t="n">
        <v>0</v>
      </c>
      <c r="L30" s="13"/>
      <c r="M30" s="13"/>
      <c r="N30" s="13"/>
      <c r="O30" s="13"/>
      <c r="P30" s="13"/>
      <c r="Q30" s="17" t="n">
        <f aca="false">SUM(J30:P30)/7</f>
        <v>12.4285714285714</v>
      </c>
      <c r="R30" s="18" t="n">
        <v>0</v>
      </c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 t="n">
        <v>0</v>
      </c>
      <c r="K31" s="16" t="n">
        <v>95</v>
      </c>
      <c r="L31" s="13"/>
      <c r="M31" s="13"/>
      <c r="N31" s="13"/>
      <c r="O31" s="13"/>
      <c r="P31" s="13"/>
      <c r="Q31" s="17" t="n">
        <f aca="false">SUM(J31:P31)/7</f>
        <v>13.5714285714286</v>
      </c>
      <c r="R31" s="18" t="n">
        <v>91.78</v>
      </c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 t="n">
        <v>90.56</v>
      </c>
      <c r="K32" s="16" t="n">
        <v>99</v>
      </c>
      <c r="L32" s="13"/>
      <c r="M32" s="13"/>
      <c r="N32" s="13"/>
      <c r="O32" s="13"/>
      <c r="P32" s="13"/>
      <c r="Q32" s="17" t="n">
        <f aca="false">SUM(J32:P32)/7</f>
        <v>27.08</v>
      </c>
      <c r="R32" s="18" t="n">
        <v>97.89</v>
      </c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 t="n">
        <v>88.33</v>
      </c>
      <c r="K33" s="16" t="n">
        <v>99</v>
      </c>
      <c r="L33" s="13"/>
      <c r="M33" s="13"/>
      <c r="N33" s="13"/>
      <c r="O33" s="13"/>
      <c r="P33" s="13"/>
      <c r="Q33" s="17" t="n">
        <f aca="false">SUM(J33:P33)/7</f>
        <v>26.7614285714286</v>
      </c>
      <c r="R33" s="18" t="n">
        <v>97.19</v>
      </c>
      <c r="T33" s="19"/>
      <c r="U33" s="20"/>
      <c r="V33" s="20"/>
      <c r="W33" s="20"/>
      <c r="X33" s="20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 t="n">
        <v>88.89</v>
      </c>
      <c r="K34" s="16" t="n">
        <v>84</v>
      </c>
      <c r="L34" s="13"/>
      <c r="M34" s="13"/>
      <c r="N34" s="13"/>
      <c r="O34" s="13"/>
      <c r="P34" s="13"/>
      <c r="Q34" s="17" t="n">
        <f aca="false">SUM(J34:P34)/7</f>
        <v>24.6985714285714</v>
      </c>
      <c r="R34" s="18" t="n">
        <v>74.39</v>
      </c>
      <c r="T34" s="19"/>
      <c r="U34" s="20"/>
      <c r="V34" s="20"/>
      <c r="W34" s="20"/>
      <c r="X34" s="20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 t="n">
        <v>85.06</v>
      </c>
      <c r="K35" s="16" t="n">
        <v>90</v>
      </c>
      <c r="L35" s="13"/>
      <c r="M35" s="13"/>
      <c r="N35" s="13"/>
      <c r="O35" s="13"/>
      <c r="P35" s="13"/>
      <c r="Q35" s="17" t="n">
        <f aca="false">SUM(J35:P35)/7</f>
        <v>25.0085714285714</v>
      </c>
      <c r="R35" s="18" t="n">
        <v>81.08</v>
      </c>
      <c r="U35" s="20"/>
      <c r="V35" s="20"/>
      <c r="W35" s="20"/>
      <c r="X35" s="20"/>
    </row>
    <row r="36" customFormat="false" ht="13.8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16" t="n">
        <v>83.41</v>
      </c>
      <c r="K36" s="16" t="n">
        <v>92</v>
      </c>
      <c r="L36" s="13"/>
      <c r="M36" s="13"/>
      <c r="N36" s="13"/>
      <c r="O36" s="13"/>
      <c r="P36" s="13"/>
      <c r="Q36" s="17" t="n">
        <f aca="false">SUM(J36:P36)/7</f>
        <v>25.0585714285714</v>
      </c>
      <c r="R36" s="18" t="n">
        <v>87.89</v>
      </c>
      <c r="T36" s="20"/>
      <c r="U36" s="20"/>
      <c r="V36" s="20"/>
      <c r="W36" s="20"/>
      <c r="X36" s="20"/>
    </row>
    <row r="37" customFormat="false" ht="13.8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16" t="n">
        <v>87.22</v>
      </c>
      <c r="K37" s="16" t="n">
        <v>96.49</v>
      </c>
      <c r="L37" s="13"/>
      <c r="M37" s="13"/>
      <c r="N37" s="13"/>
      <c r="O37" s="13"/>
      <c r="P37" s="13"/>
      <c r="Q37" s="17" t="n">
        <f aca="false">SUM(J37:P37)/7</f>
        <v>26.2442857142857</v>
      </c>
      <c r="R37" s="18" t="n">
        <v>96.49</v>
      </c>
      <c r="T37" s="20"/>
      <c r="U37" s="20"/>
      <c r="V37" s="20"/>
      <c r="W37" s="20"/>
      <c r="X37" s="20"/>
    </row>
    <row r="38" customFormat="false" ht="13.8" hidden="false" customHeight="false" outlineLevel="0" collapsed="false">
      <c r="B38" s="15" t="n">
        <f aca="false">B37+1</f>
        <v>30</v>
      </c>
      <c r="C38" s="11" t="s">
        <v>80</v>
      </c>
      <c r="D38" s="12" t="s">
        <v>81</v>
      </c>
      <c r="E38" s="12"/>
      <c r="F38" s="12"/>
      <c r="G38" s="12"/>
      <c r="H38" s="12"/>
      <c r="I38" s="12"/>
      <c r="J38" s="16" t="n">
        <v>85</v>
      </c>
      <c r="K38" s="16" t="n">
        <v>82.98</v>
      </c>
      <c r="L38" s="13"/>
      <c r="M38" s="13"/>
      <c r="N38" s="13"/>
      <c r="O38" s="13"/>
      <c r="P38" s="13"/>
      <c r="Q38" s="17" t="n">
        <f aca="false">SUM(J38:P38)/7</f>
        <v>23.9971428571429</v>
      </c>
      <c r="R38" s="18" t="n">
        <v>82.98</v>
      </c>
      <c r="T38" s="20"/>
      <c r="U38" s="20"/>
      <c r="V38" s="20"/>
      <c r="W38" s="20"/>
      <c r="X38" s="20"/>
    </row>
    <row r="39" customFormat="false" ht="13.8" hidden="false" customHeight="false" outlineLevel="0" collapsed="false">
      <c r="B39" s="15" t="n">
        <f aca="false">B38+1</f>
        <v>31</v>
      </c>
      <c r="C39" s="11" t="s">
        <v>82</v>
      </c>
      <c r="D39" s="12" t="s">
        <v>83</v>
      </c>
      <c r="E39" s="12"/>
      <c r="F39" s="12"/>
      <c r="G39" s="12"/>
      <c r="H39" s="12"/>
      <c r="I39" s="12"/>
      <c r="J39" s="16" t="n">
        <v>0</v>
      </c>
      <c r="K39" s="16" t="n">
        <v>0</v>
      </c>
      <c r="L39" s="13"/>
      <c r="M39" s="13"/>
      <c r="N39" s="13"/>
      <c r="O39" s="13"/>
      <c r="P39" s="13"/>
      <c r="Q39" s="17" t="n">
        <f aca="false">SUM(J39:P39)/7</f>
        <v>0</v>
      </c>
      <c r="R39" s="18" t="n">
        <v>0</v>
      </c>
      <c r="T39" s="21"/>
      <c r="U39" s="21"/>
      <c r="V39" s="21"/>
      <c r="W39" s="21"/>
      <c r="X39" s="21"/>
    </row>
    <row r="40" customFormat="false" ht="13.8" hidden="false" customHeight="false" outlineLevel="0" collapsed="false">
      <c r="B40" s="15" t="n">
        <f aca="false">B39+1</f>
        <v>32</v>
      </c>
      <c r="C40" s="11" t="s">
        <v>84</v>
      </c>
      <c r="D40" s="12" t="s">
        <v>85</v>
      </c>
      <c r="E40" s="12"/>
      <c r="F40" s="12"/>
      <c r="G40" s="12"/>
      <c r="H40" s="12"/>
      <c r="I40" s="12"/>
      <c r="J40" s="16" t="n">
        <v>88.89</v>
      </c>
      <c r="K40" s="16" t="n">
        <v>71.08</v>
      </c>
      <c r="L40" s="13"/>
      <c r="M40" s="13"/>
      <c r="N40" s="13"/>
      <c r="O40" s="13"/>
      <c r="P40" s="13"/>
      <c r="Q40" s="17" t="n">
        <f aca="false">SUM(J40:P40)/7</f>
        <v>22.8528571428571</v>
      </c>
      <c r="R40" s="18" t="n">
        <v>71.08</v>
      </c>
      <c r="T40" s="21"/>
      <c r="U40" s="21"/>
      <c r="V40" s="21"/>
      <c r="W40" s="21"/>
      <c r="X40" s="21"/>
    </row>
    <row r="41" customFormat="false" ht="13.8" hidden="false" customHeight="false" outlineLevel="0" collapsed="false">
      <c r="B41" s="15" t="n">
        <f aca="false">B40+1</f>
        <v>33</v>
      </c>
      <c r="C41" s="11" t="s">
        <v>86</v>
      </c>
      <c r="D41" s="12" t="s">
        <v>87</v>
      </c>
      <c r="E41" s="12"/>
      <c r="F41" s="12"/>
      <c r="G41" s="12"/>
      <c r="H41" s="12"/>
      <c r="I41" s="12"/>
      <c r="J41" s="16" t="n">
        <v>91.67</v>
      </c>
      <c r="K41" s="16" t="n">
        <v>92</v>
      </c>
      <c r="L41" s="13"/>
      <c r="M41" s="13"/>
      <c r="N41" s="13"/>
      <c r="O41" s="13"/>
      <c r="P41" s="13"/>
      <c r="Q41" s="17" t="n">
        <f aca="false">SUM(J41:P41)/7</f>
        <v>26.2385714285714</v>
      </c>
      <c r="R41" s="18" t="n">
        <v>87.98</v>
      </c>
      <c r="T41" s="21"/>
      <c r="U41" s="21"/>
      <c r="V41" s="21"/>
      <c r="W41" s="21"/>
      <c r="X41" s="21"/>
    </row>
    <row r="42" customFormat="false" ht="13.8" hidden="false" customHeight="false" outlineLevel="0" collapsed="false">
      <c r="B42" s="15" t="n">
        <f aca="false">B41+1</f>
        <v>34</v>
      </c>
      <c r="C42" s="11" t="s">
        <v>88</v>
      </c>
      <c r="D42" s="12" t="s">
        <v>89</v>
      </c>
      <c r="E42" s="12"/>
      <c r="F42" s="12"/>
      <c r="G42" s="12"/>
      <c r="H42" s="12"/>
      <c r="I42" s="12"/>
      <c r="J42" s="16" t="n">
        <v>0</v>
      </c>
      <c r="K42" s="16" t="n">
        <v>70</v>
      </c>
      <c r="L42" s="13"/>
      <c r="M42" s="13"/>
      <c r="N42" s="13"/>
      <c r="O42" s="13"/>
      <c r="P42" s="13"/>
      <c r="Q42" s="17" t="n">
        <f aca="false">SUM(J42:P42)/7</f>
        <v>10</v>
      </c>
      <c r="R42" s="18" t="n">
        <v>0</v>
      </c>
      <c r="T42" s="21"/>
      <c r="U42" s="21"/>
      <c r="V42" s="21"/>
      <c r="W42" s="21"/>
      <c r="X42" s="21"/>
    </row>
    <row r="43" customFormat="false" ht="13.8" hidden="false" customHeight="false" outlineLevel="0" collapsed="false">
      <c r="B43" s="15" t="n">
        <f aca="false">B42+1</f>
        <v>35</v>
      </c>
      <c r="C43" s="11" t="s">
        <v>90</v>
      </c>
      <c r="D43" s="12" t="s">
        <v>91</v>
      </c>
      <c r="E43" s="12"/>
      <c r="F43" s="12"/>
      <c r="G43" s="12"/>
      <c r="H43" s="12"/>
      <c r="I43" s="12"/>
      <c r="J43" s="16" t="n">
        <v>0</v>
      </c>
      <c r="K43" s="16" t="n">
        <v>70</v>
      </c>
      <c r="L43" s="13"/>
      <c r="M43" s="13"/>
      <c r="N43" s="13"/>
      <c r="O43" s="13"/>
      <c r="P43" s="13"/>
      <c r="Q43" s="17" t="n">
        <f aca="false">SUM(J43:P43)/7</f>
        <v>10</v>
      </c>
      <c r="R43" s="18" t="n">
        <v>0</v>
      </c>
      <c r="T43" s="22" t="n">
        <f aca="false">AVERAGE(K9:K43)</f>
        <v>82.1585714285714</v>
      </c>
      <c r="U43" s="21"/>
      <c r="V43" s="21"/>
      <c r="W43" s="21"/>
      <c r="X43" s="21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21"/>
      <c r="U44" s="21"/>
      <c r="V44" s="21"/>
      <c r="W44" s="21"/>
      <c r="X44" s="21"/>
    </row>
    <row r="45" customFormat="false" ht="13.8" hidden="false" customHeight="false" outlineLevel="0" collapsed="false">
      <c r="B45" s="15" t="n">
        <f aca="false">B44+1</f>
        <v>37</v>
      </c>
      <c r="C45" s="23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21"/>
      <c r="U45" s="21" t="n">
        <v>35</v>
      </c>
      <c r="V45" s="21" t="n">
        <v>100</v>
      </c>
      <c r="W45" s="21"/>
      <c r="X45" s="21"/>
      <c r="Y45" s="20"/>
    </row>
    <row r="46" customFormat="false" ht="13.8" hidden="false" customHeight="false" outlineLevel="0" collapsed="false">
      <c r="B46" s="15" t="n">
        <f aca="false">B45+1</f>
        <v>38</v>
      </c>
      <c r="C46" s="23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21"/>
      <c r="U46" s="21" t="n">
        <f aca="false">COUNTIF(K9:K43,"&gt;=82")</f>
        <v>26</v>
      </c>
      <c r="V46" s="21"/>
      <c r="W46" s="21"/>
      <c r="X46" s="21"/>
      <c r="Y46" s="20"/>
    </row>
    <row r="47" customFormat="false" ht="13.8" hidden="false" customHeight="false" outlineLevel="0" collapsed="false">
      <c r="B47" s="15" t="n">
        <f aca="false">B46+1</f>
        <v>39</v>
      </c>
      <c r="C47" s="23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T47" s="21"/>
      <c r="U47" s="21"/>
      <c r="V47" s="21"/>
      <c r="W47" s="21"/>
      <c r="X47" s="21"/>
      <c r="Y47" s="20"/>
    </row>
    <row r="48" customFormat="false" ht="13.8" hidden="false" customHeight="false" outlineLevel="0" collapsed="false">
      <c r="B48" s="15" t="n">
        <f aca="false">B47+1</f>
        <v>40</v>
      </c>
      <c r="C48" s="23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T48" s="21"/>
      <c r="U48" s="21"/>
      <c r="V48" s="22" t="n">
        <f aca="false">U46*V45/35</f>
        <v>74.2857142857143</v>
      </c>
      <c r="W48" s="21"/>
      <c r="X48" s="21"/>
      <c r="Y48" s="20"/>
    </row>
    <row r="49" customFormat="false" ht="13.8" hidden="false" customHeight="false" outlineLevel="0" collapsed="false">
      <c r="B49" s="15" t="n">
        <f aca="false">B48+1</f>
        <v>41</v>
      </c>
      <c r="C49" s="23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  <c r="T49" s="21"/>
      <c r="U49" s="21"/>
      <c r="V49" s="21"/>
      <c r="W49" s="21"/>
      <c r="X49" s="21"/>
      <c r="Y49" s="20"/>
    </row>
    <row r="50" customFormat="false" ht="14.25" hidden="false" customHeight="false" outlineLevel="0" collapsed="false">
      <c r="B50" s="15" t="n">
        <f aca="false">B49+1</f>
        <v>42</v>
      </c>
      <c r="C50" s="23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  <c r="T50" s="21"/>
      <c r="U50" s="21"/>
      <c r="V50" s="21"/>
      <c r="W50" s="21"/>
      <c r="X50" s="21"/>
      <c r="Y50" s="20"/>
    </row>
    <row r="51" customFormat="false" ht="14.25" hidden="false" customHeight="false" outlineLevel="0" collapsed="false">
      <c r="B51" s="15" t="n">
        <f aca="false">B50+1</f>
        <v>43</v>
      </c>
      <c r="C51" s="23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  <c r="U51" s="20"/>
      <c r="V51" s="20"/>
      <c r="W51" s="20"/>
      <c r="X51" s="20"/>
      <c r="Y51" s="20"/>
    </row>
    <row r="52" customFormat="false" ht="14.25" hidden="false" customHeight="false" outlineLevel="0" collapsed="false">
      <c r="B52" s="15" t="n">
        <f aca="false">B51+1</f>
        <v>44</v>
      </c>
      <c r="C52" s="23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  <c r="U52" s="20"/>
      <c r="V52" s="20"/>
      <c r="W52" s="20"/>
      <c r="X52" s="20"/>
      <c r="Y52" s="20"/>
    </row>
    <row r="53" customFormat="false" ht="14.25" hidden="false" customHeight="false" outlineLevel="0" collapsed="false">
      <c r="B53" s="15" t="n">
        <f aca="false">B52+1</f>
        <v>45</v>
      </c>
      <c r="C53" s="11"/>
      <c r="D53" s="24"/>
      <c r="E53" s="24"/>
      <c r="F53" s="24"/>
      <c r="G53" s="24"/>
      <c r="H53" s="24"/>
      <c r="I53" s="24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  <c r="U53" s="20"/>
      <c r="V53" s="20"/>
      <c r="W53" s="20"/>
      <c r="X53" s="20"/>
      <c r="Y53" s="20"/>
    </row>
    <row r="54" customFormat="false" ht="14.25" hidden="false" customHeight="false" outlineLevel="0" collapsed="false">
      <c r="C54" s="9"/>
      <c r="D54" s="9"/>
      <c r="E54" s="4"/>
      <c r="H54" s="25" t="s">
        <v>92</v>
      </c>
      <c r="I54" s="25"/>
      <c r="J54" s="26" t="n">
        <f aca="false">COUNTIF(J9:J53,"&gt;=70")</f>
        <v>30</v>
      </c>
      <c r="K54" s="26" t="n">
        <f aca="false">COUNTIF(K9:K53,"&gt;=70")</f>
        <v>33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  <c r="U54" s="20"/>
      <c r="V54" s="20"/>
      <c r="W54" s="20"/>
      <c r="X54" s="20"/>
      <c r="Y54" s="20"/>
    </row>
    <row r="55" customFormat="false" ht="14.25" hidden="false" customHeight="false" outlineLevel="0" collapsed="false">
      <c r="C55" s="9"/>
      <c r="D55" s="9"/>
      <c r="E55" s="28"/>
      <c r="H55" s="29" t="s">
        <v>93</v>
      </c>
      <c r="I55" s="29"/>
      <c r="J55" s="30" t="n">
        <f aca="false">COUNTIF(J9:J53,"&lt;70")</f>
        <v>5</v>
      </c>
      <c r="K55" s="30" t="n">
        <f aca="false">COUNTIF(K9:K53,"&lt;70")</f>
        <v>2</v>
      </c>
      <c r="L55" s="30" t="n">
        <f aca="false">COUNTIF(L9:L53,"&lt;70")</f>
        <v>0</v>
      </c>
      <c r="M55" s="30" t="n">
        <f aca="false">COUNTIF(M9:M53,"&lt;70")</f>
        <v>0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45</v>
      </c>
      <c r="U55" s="20"/>
      <c r="V55" s="20"/>
      <c r="W55" s="20"/>
      <c r="X55" s="20"/>
      <c r="Y55" s="20"/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35</v>
      </c>
      <c r="K56" s="30" t="n">
        <f aca="false">COUNT(K9:K53)</f>
        <v>35</v>
      </c>
      <c r="L56" s="30" t="n">
        <f aca="false">COUNT(L9:L53)</f>
        <v>0</v>
      </c>
      <c r="M56" s="30" t="n">
        <f aca="false">COUNT(M9:M53)</f>
        <v>0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2" t="s">
        <v>95</v>
      </c>
      <c r="I57" s="32"/>
      <c r="J57" s="33" t="n">
        <f aca="false">J54/J56</f>
        <v>0.857142857142857</v>
      </c>
      <c r="K57" s="34" t="n">
        <f aca="false">K54/K56</f>
        <v>0.942857142857143</v>
      </c>
      <c r="L57" s="34" t="e">
        <f aca="false">L54/L56</f>
        <v>#DIV/0!</v>
      </c>
      <c r="M57" s="34" t="e">
        <f aca="false">M54/M56</f>
        <v>#DIV/0!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2" t="s">
        <v>96</v>
      </c>
      <c r="I58" s="32"/>
      <c r="J58" s="33" t="n">
        <f aca="false">J55/J56</f>
        <v>0.142857142857143</v>
      </c>
      <c r="K58" s="33" t="n">
        <f aca="false">K55/K56</f>
        <v>0.0571428571428571</v>
      </c>
      <c r="L58" s="34" t="e">
        <f aca="false">L55/L56</f>
        <v>#DIV/0!</v>
      </c>
      <c r="M58" s="34" t="e">
        <f aca="false">M55/M56</f>
        <v>#DIV/0!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1</v>
      </c>
    </row>
    <row r="59" customFormat="false" ht="14.25" hidden="false" customHeight="false" outlineLevel="0" collapsed="false">
      <c r="C59" s="9"/>
      <c r="D59" s="9"/>
      <c r="E59" s="28"/>
    </row>
    <row r="60" customFormat="false" ht="14.25" hidden="false" customHeight="false" outlineLevel="0" collapsed="false">
      <c r="C60" s="4"/>
      <c r="D60" s="4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Z6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N5" activeCellId="0" sqref="N5"/>
    </sheetView>
  </sheetViews>
  <sheetFormatPr defaultColWidth="10.503906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98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45231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37" t="n">
        <v>100</v>
      </c>
      <c r="K9" s="37" t="n">
        <v>98</v>
      </c>
      <c r="L9" s="13"/>
      <c r="M9" s="13"/>
      <c r="N9" s="13"/>
      <c r="O9" s="13"/>
      <c r="P9" s="13"/>
      <c r="Q9" s="17" t="n">
        <f aca="false">SUM(J9:P9)/7</f>
        <v>28.2857142857143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37" t="n">
        <v>87</v>
      </c>
      <c r="K10" s="37" t="n">
        <v>91</v>
      </c>
      <c r="L10" s="13"/>
      <c r="M10" s="13"/>
      <c r="N10" s="13"/>
      <c r="O10" s="13"/>
      <c r="P10" s="13"/>
      <c r="Q10" s="17" t="n">
        <f aca="false">SUM(J10:P10)/7</f>
        <v>25.4285714285714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37" t="n">
        <v>75</v>
      </c>
      <c r="K11" s="37" t="n">
        <v>94.5</v>
      </c>
      <c r="L11" s="13"/>
      <c r="M11" s="13"/>
      <c r="N11" s="13"/>
      <c r="O11" s="13"/>
      <c r="P11" s="13"/>
      <c r="Q11" s="17" t="n">
        <f aca="false">SUM(J11:P11)/7</f>
        <v>24.2142857142857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37" t="n">
        <v>82</v>
      </c>
      <c r="K12" s="37" t="n">
        <v>70</v>
      </c>
      <c r="L12" s="13"/>
      <c r="M12" s="13"/>
      <c r="N12" s="13"/>
      <c r="O12" s="13"/>
      <c r="P12" s="13"/>
      <c r="Q12" s="17" t="n">
        <f aca="false">SUM(J12:P12)/7</f>
        <v>21.7142857142857</v>
      </c>
      <c r="R12" s="21" t="n">
        <v>70</v>
      </c>
      <c r="S12" s="21"/>
      <c r="T12" s="21"/>
      <c r="U12" s="21"/>
      <c r="V12" s="21"/>
      <c r="W12" s="21"/>
      <c r="X12" s="21"/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37" t="n">
        <v>83</v>
      </c>
      <c r="K13" s="37" t="n">
        <v>83.5</v>
      </c>
      <c r="L13" s="13"/>
      <c r="M13" s="13"/>
      <c r="N13" s="13"/>
      <c r="O13" s="13"/>
      <c r="P13" s="13"/>
      <c r="Q13" s="17" t="n">
        <f aca="false">SUM(J13:P13)/7</f>
        <v>23.7857142857143</v>
      </c>
      <c r="R13" s="21"/>
      <c r="S13" s="21"/>
      <c r="T13" s="21"/>
      <c r="U13" s="21"/>
      <c r="V13" s="21"/>
      <c r="W13" s="21"/>
      <c r="X13" s="21"/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37" t="n">
        <v>0</v>
      </c>
      <c r="K14" s="37" t="n">
        <v>83</v>
      </c>
      <c r="L14" s="13"/>
      <c r="M14" s="13"/>
      <c r="N14" s="13"/>
      <c r="O14" s="13"/>
      <c r="P14" s="13"/>
      <c r="Q14" s="17" t="n">
        <f aca="false">SUM(J14:P14)/7</f>
        <v>11.8571428571429</v>
      </c>
      <c r="R14" s="21"/>
      <c r="S14" s="21"/>
      <c r="T14" s="21"/>
      <c r="U14" s="21"/>
      <c r="V14" s="21"/>
      <c r="W14" s="21"/>
      <c r="X14" s="21"/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37" t="n">
        <v>89</v>
      </c>
      <c r="K15" s="37" t="n">
        <v>98</v>
      </c>
      <c r="L15" s="13"/>
      <c r="M15" s="13"/>
      <c r="N15" s="13"/>
      <c r="O15" s="13"/>
      <c r="P15" s="13"/>
      <c r="Q15" s="17" t="n">
        <f aca="false">SUM(J15:P15)/7</f>
        <v>26.7142857142857</v>
      </c>
      <c r="R15" s="21"/>
      <c r="S15" s="21"/>
      <c r="T15" s="21"/>
      <c r="U15" s="21"/>
      <c r="V15" s="21"/>
      <c r="W15" s="21"/>
      <c r="X15" s="21"/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37" t="n">
        <v>90.5</v>
      </c>
      <c r="K16" s="37" t="n">
        <v>79</v>
      </c>
      <c r="L16" s="13"/>
      <c r="M16" s="13"/>
      <c r="N16" s="13"/>
      <c r="O16" s="13"/>
      <c r="P16" s="13"/>
      <c r="Q16" s="17" t="n">
        <f aca="false">SUM(J16:P16)/7</f>
        <v>24.2142857142857</v>
      </c>
      <c r="R16" s="21"/>
      <c r="S16" s="21"/>
      <c r="T16" s="21"/>
      <c r="U16" s="21"/>
      <c r="V16" s="21"/>
      <c r="W16" s="21"/>
      <c r="X16" s="21"/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37" t="n">
        <v>90</v>
      </c>
      <c r="K17" s="37" t="n">
        <v>0</v>
      </c>
      <c r="L17" s="13"/>
      <c r="M17" s="13"/>
      <c r="N17" s="13"/>
      <c r="O17" s="13"/>
      <c r="P17" s="13"/>
      <c r="Q17" s="17" t="n">
        <f aca="false">SUM(J17:P17)/7</f>
        <v>12.8571428571429</v>
      </c>
      <c r="R17" s="21"/>
      <c r="S17" s="21"/>
      <c r="T17" s="21"/>
      <c r="U17" s="21"/>
      <c r="V17" s="21"/>
      <c r="W17" s="21"/>
      <c r="X17" s="21"/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37" t="n">
        <v>96</v>
      </c>
      <c r="K18" s="37" t="n">
        <v>100</v>
      </c>
      <c r="L18" s="13"/>
      <c r="M18" s="13"/>
      <c r="N18" s="13"/>
      <c r="O18" s="13"/>
      <c r="P18" s="13"/>
      <c r="Q18" s="17" t="n">
        <f aca="false">SUM(J18:P18)/7</f>
        <v>28</v>
      </c>
      <c r="R18" s="21"/>
      <c r="S18" s="21"/>
      <c r="T18" s="21"/>
      <c r="U18" s="21"/>
      <c r="V18" s="21"/>
      <c r="W18" s="21"/>
      <c r="X18" s="21"/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37" t="n">
        <v>91</v>
      </c>
      <c r="K19" s="37" t="n">
        <v>96</v>
      </c>
      <c r="L19" s="13"/>
      <c r="M19" s="13"/>
      <c r="N19" s="13"/>
      <c r="O19" s="13"/>
      <c r="P19" s="13"/>
      <c r="Q19" s="17" t="n">
        <f aca="false">SUM(J19:P19)/7</f>
        <v>26.7142857142857</v>
      </c>
      <c r="R19" s="21"/>
      <c r="S19" s="21"/>
      <c r="T19" s="21"/>
      <c r="U19" s="21"/>
      <c r="V19" s="21"/>
      <c r="W19" s="21"/>
      <c r="X19" s="21"/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37" t="n">
        <v>98</v>
      </c>
      <c r="K20" s="37" t="n">
        <v>100</v>
      </c>
      <c r="L20" s="13"/>
      <c r="M20" s="13"/>
      <c r="N20" s="13"/>
      <c r="O20" s="13"/>
      <c r="P20" s="13"/>
      <c r="Q20" s="17" t="n">
        <f aca="false">SUM(J20:P20)/7</f>
        <v>28.2857142857143</v>
      </c>
      <c r="R20" s="21"/>
      <c r="S20" s="21"/>
      <c r="T20" s="21"/>
      <c r="U20" s="21"/>
      <c r="V20" s="21"/>
      <c r="W20" s="21"/>
      <c r="X20" s="21"/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37" t="n">
        <v>98</v>
      </c>
      <c r="K21" s="37" t="n">
        <v>98</v>
      </c>
      <c r="L21" s="13"/>
      <c r="M21" s="13"/>
      <c r="N21" s="13"/>
      <c r="O21" s="13"/>
      <c r="P21" s="13"/>
      <c r="Q21" s="17" t="n">
        <f aca="false">SUM(J21:P21)/7</f>
        <v>28</v>
      </c>
      <c r="R21" s="21"/>
      <c r="S21" s="21"/>
      <c r="T21" s="21"/>
      <c r="U21" s="21"/>
      <c r="V21" s="21"/>
      <c r="W21" s="21"/>
      <c r="X21" s="21"/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37" t="n">
        <v>94</v>
      </c>
      <c r="K22" s="37" t="n">
        <v>98</v>
      </c>
      <c r="L22" s="13"/>
      <c r="M22" s="13"/>
      <c r="N22" s="13"/>
      <c r="O22" s="13"/>
      <c r="P22" s="13"/>
      <c r="Q22" s="17" t="n">
        <f aca="false">SUM(J22:P22)/7</f>
        <v>27.4285714285714</v>
      </c>
      <c r="R22" s="21"/>
      <c r="S22" s="21"/>
      <c r="T22" s="21"/>
      <c r="U22" s="21"/>
      <c r="V22" s="21"/>
      <c r="W22" s="21"/>
      <c r="X22" s="21"/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37" t="n">
        <v>77</v>
      </c>
      <c r="K23" s="37" t="n">
        <v>98</v>
      </c>
      <c r="L23" s="13"/>
      <c r="M23" s="13"/>
      <c r="N23" s="13"/>
      <c r="O23" s="13"/>
      <c r="P23" s="13"/>
      <c r="Q23" s="17" t="n">
        <f aca="false">SUM(J23:P23)/7</f>
        <v>25</v>
      </c>
      <c r="R23" s="21"/>
      <c r="S23" s="21"/>
      <c r="T23" s="21"/>
      <c r="U23" s="21"/>
      <c r="V23" s="21"/>
      <c r="W23" s="21"/>
      <c r="X23" s="21"/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37" t="n">
        <v>73.5</v>
      </c>
      <c r="K24" s="37" t="n">
        <v>95</v>
      </c>
      <c r="L24" s="13"/>
      <c r="M24" s="13"/>
      <c r="N24" s="13"/>
      <c r="O24" s="13"/>
      <c r="P24" s="13"/>
      <c r="Q24" s="17" t="n">
        <f aca="false">SUM(J24:P24)/7</f>
        <v>24.0714285714286</v>
      </c>
      <c r="R24" s="21"/>
      <c r="S24" s="21"/>
      <c r="T24" s="21"/>
      <c r="U24" s="21"/>
      <c r="V24" s="21"/>
      <c r="W24" s="21"/>
      <c r="X24" s="21"/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37" t="n">
        <v>93</v>
      </c>
      <c r="K25" s="37" t="n">
        <v>93</v>
      </c>
      <c r="L25" s="13"/>
      <c r="M25" s="13"/>
      <c r="N25" s="13"/>
      <c r="O25" s="13"/>
      <c r="P25" s="13"/>
      <c r="Q25" s="17" t="n">
        <f aca="false">SUM(J25:P25)/7</f>
        <v>26.5714285714286</v>
      </c>
      <c r="R25" s="21"/>
      <c r="S25" s="21"/>
      <c r="T25" s="21"/>
      <c r="U25" s="21"/>
      <c r="V25" s="21"/>
      <c r="W25" s="21"/>
      <c r="X25" s="21"/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37" t="n">
        <v>89</v>
      </c>
      <c r="K26" s="37" t="n">
        <v>95</v>
      </c>
      <c r="L26" s="13"/>
      <c r="M26" s="13"/>
      <c r="N26" s="13"/>
      <c r="O26" s="13"/>
      <c r="P26" s="13"/>
      <c r="Q26" s="17" t="n">
        <f aca="false">SUM(J26:P26)/7</f>
        <v>26.2857142857143</v>
      </c>
      <c r="R26" s="21"/>
      <c r="S26" s="21"/>
      <c r="T26" s="21"/>
      <c r="U26" s="21"/>
      <c r="V26" s="22"/>
      <c r="W26" s="21"/>
      <c r="X26" s="21"/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37" t="n">
        <v>100</v>
      </c>
      <c r="K27" s="37" t="n">
        <v>83</v>
      </c>
      <c r="L27" s="13"/>
      <c r="M27" s="13"/>
      <c r="N27" s="13"/>
      <c r="O27" s="13"/>
      <c r="P27" s="13"/>
      <c r="Q27" s="17" t="n">
        <f aca="false">SUM(J27:P27)/7</f>
        <v>26.1428571428571</v>
      </c>
      <c r="R27" s="21"/>
      <c r="S27" s="21"/>
      <c r="T27" s="21"/>
      <c r="U27" s="21"/>
      <c r="V27" s="21"/>
      <c r="W27" s="21"/>
      <c r="X27" s="21"/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37" t="n">
        <v>89</v>
      </c>
      <c r="K28" s="37" t="n">
        <v>83</v>
      </c>
      <c r="L28" s="13"/>
      <c r="M28" s="13"/>
      <c r="N28" s="13"/>
      <c r="O28" s="13"/>
      <c r="P28" s="13"/>
      <c r="Q28" s="17" t="n">
        <f aca="false">SUM(J28:P28)/7</f>
        <v>24.5714285714286</v>
      </c>
      <c r="R28" s="21"/>
      <c r="S28" s="21"/>
      <c r="T28" s="21"/>
      <c r="U28" s="21"/>
      <c r="V28" s="21"/>
      <c r="W28" s="21"/>
      <c r="X28" s="21"/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37" t="n">
        <v>93</v>
      </c>
      <c r="K29" s="37" t="n">
        <v>100</v>
      </c>
      <c r="L29" s="13"/>
      <c r="M29" s="13"/>
      <c r="N29" s="13"/>
      <c r="O29" s="13"/>
      <c r="P29" s="13"/>
      <c r="Q29" s="17" t="n">
        <f aca="false">SUM(J29:P29)/7</f>
        <v>27.5714285714286</v>
      </c>
      <c r="R29" s="21"/>
      <c r="S29" s="21"/>
      <c r="T29" s="21"/>
      <c r="U29" s="21"/>
      <c r="V29" s="21"/>
      <c r="W29" s="21"/>
      <c r="X29" s="21"/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37" t="n">
        <v>83.5</v>
      </c>
      <c r="K30" s="37" t="n">
        <v>0</v>
      </c>
      <c r="L30" s="13"/>
      <c r="M30" s="13"/>
      <c r="N30" s="13"/>
      <c r="O30" s="13"/>
      <c r="P30" s="13"/>
      <c r="Q30" s="17" t="n">
        <f aca="false">SUM(J30:P30)/7</f>
        <v>11.9285714285714</v>
      </c>
      <c r="R30" s="21"/>
      <c r="S30" s="21"/>
      <c r="T30" s="21"/>
      <c r="U30" s="21"/>
      <c r="V30" s="21"/>
      <c r="W30" s="21"/>
      <c r="X30" s="21"/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37" t="n">
        <v>0</v>
      </c>
      <c r="K31" s="37" t="n">
        <v>88</v>
      </c>
      <c r="L31" s="13"/>
      <c r="M31" s="13"/>
      <c r="N31" s="13"/>
      <c r="O31" s="13"/>
      <c r="P31" s="13"/>
      <c r="Q31" s="17" t="n">
        <f aca="false">SUM(J31:P31)/7</f>
        <v>12.5714285714286</v>
      </c>
      <c r="R31" s="21"/>
      <c r="S31" s="21"/>
      <c r="T31" s="21"/>
      <c r="U31" s="21"/>
      <c r="V31" s="21"/>
      <c r="W31" s="21"/>
      <c r="X31" s="21"/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37" t="n">
        <v>96</v>
      </c>
      <c r="K32" s="37" t="n">
        <v>100</v>
      </c>
      <c r="L32" s="13"/>
      <c r="M32" s="13"/>
      <c r="N32" s="13"/>
      <c r="O32" s="13"/>
      <c r="P32" s="13"/>
      <c r="Q32" s="17" t="n">
        <f aca="false">SUM(J32:P32)/7</f>
        <v>28</v>
      </c>
      <c r="R32" s="21"/>
      <c r="S32" s="21"/>
      <c r="T32" s="22"/>
      <c r="U32" s="21"/>
      <c r="V32" s="21"/>
      <c r="W32" s="21"/>
      <c r="X32" s="21"/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37" t="n">
        <v>100</v>
      </c>
      <c r="K33" s="37" t="n">
        <v>98</v>
      </c>
      <c r="L33" s="13"/>
      <c r="M33" s="13"/>
      <c r="N33" s="13"/>
      <c r="O33" s="13"/>
      <c r="P33" s="13"/>
      <c r="Q33" s="17" t="n">
        <f aca="false">SUM(J33:P33)/7</f>
        <v>28.2857142857143</v>
      </c>
      <c r="R33" s="21"/>
      <c r="S33" s="21"/>
      <c r="T33" s="21"/>
      <c r="U33" s="21"/>
      <c r="V33" s="21"/>
      <c r="W33" s="21"/>
      <c r="X33" s="21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37" t="n">
        <v>100</v>
      </c>
      <c r="K34" s="37" t="n">
        <v>95</v>
      </c>
      <c r="L34" s="13"/>
      <c r="M34" s="13"/>
      <c r="N34" s="13"/>
      <c r="O34" s="13"/>
      <c r="P34" s="13"/>
      <c r="Q34" s="17" t="n">
        <f aca="false">SUM(J34:P34)/7</f>
        <v>27.8571428571429</v>
      </c>
      <c r="R34" s="21"/>
      <c r="S34" s="21"/>
      <c r="T34" s="21"/>
      <c r="U34" s="21"/>
      <c r="V34" s="21"/>
      <c r="W34" s="21"/>
      <c r="X34" s="21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37" t="n">
        <v>82</v>
      </c>
      <c r="K35" s="37" t="n">
        <v>82</v>
      </c>
      <c r="L35" s="13"/>
      <c r="M35" s="13"/>
      <c r="N35" s="13"/>
      <c r="O35" s="13"/>
      <c r="P35" s="13"/>
      <c r="Q35" s="17" t="n">
        <f aca="false">SUM(J35:P35)/7</f>
        <v>23.4285714285714</v>
      </c>
      <c r="R35" s="21"/>
      <c r="S35" s="21"/>
      <c r="T35" s="21"/>
      <c r="U35" s="21"/>
      <c r="V35" s="21"/>
      <c r="W35" s="21"/>
      <c r="X35" s="21"/>
    </row>
    <row r="36" customFormat="false" ht="13.8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37" t="n">
        <v>0</v>
      </c>
      <c r="K36" s="37" t="n">
        <v>78</v>
      </c>
      <c r="L36" s="13"/>
      <c r="M36" s="13"/>
      <c r="N36" s="13"/>
      <c r="O36" s="13"/>
      <c r="P36" s="13"/>
      <c r="Q36" s="17" t="n">
        <f aca="false">SUM(J36:P36)/7</f>
        <v>11.1428571428571</v>
      </c>
      <c r="R36" s="21"/>
      <c r="S36" s="21"/>
      <c r="T36" s="21"/>
      <c r="U36" s="21"/>
      <c r="V36" s="21"/>
      <c r="W36" s="21"/>
      <c r="X36" s="21"/>
    </row>
    <row r="37" customFormat="false" ht="13.8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37" t="n">
        <v>98</v>
      </c>
      <c r="K37" s="37" t="n">
        <v>99</v>
      </c>
      <c r="L37" s="13"/>
      <c r="M37" s="13"/>
      <c r="N37" s="13"/>
      <c r="O37" s="13"/>
      <c r="P37" s="13"/>
      <c r="Q37" s="17" t="n">
        <f aca="false">SUM(J37:P37)/7</f>
        <v>28.1428571428571</v>
      </c>
      <c r="R37" s="21"/>
      <c r="S37" s="21"/>
      <c r="T37" s="21"/>
      <c r="U37" s="21"/>
      <c r="V37" s="21"/>
      <c r="W37" s="21"/>
      <c r="X37" s="21"/>
    </row>
    <row r="38" customFormat="false" ht="13.8" hidden="false" customHeight="false" outlineLevel="0" collapsed="false">
      <c r="B38" s="15" t="n">
        <f aca="false">B37+1</f>
        <v>30</v>
      </c>
      <c r="C38" s="11" t="s">
        <v>80</v>
      </c>
      <c r="D38" s="12" t="s">
        <v>81</v>
      </c>
      <c r="E38" s="12"/>
      <c r="F38" s="12"/>
      <c r="G38" s="12"/>
      <c r="H38" s="12"/>
      <c r="I38" s="12"/>
      <c r="J38" s="37" t="n">
        <v>98</v>
      </c>
      <c r="K38" s="37" t="n">
        <v>96</v>
      </c>
      <c r="L38" s="13"/>
      <c r="M38" s="13"/>
      <c r="N38" s="13"/>
      <c r="O38" s="13"/>
      <c r="P38" s="13"/>
      <c r="Q38" s="17" t="n">
        <f aca="false">SUM(J38:P38)/7</f>
        <v>27.7142857142857</v>
      </c>
      <c r="R38" s="21"/>
      <c r="S38" s="21"/>
      <c r="T38" s="21"/>
      <c r="U38" s="21"/>
      <c r="V38" s="21"/>
      <c r="W38" s="21"/>
      <c r="X38" s="21"/>
    </row>
    <row r="39" customFormat="false" ht="13.8" hidden="false" customHeight="false" outlineLevel="0" collapsed="false">
      <c r="B39" s="15" t="n">
        <f aca="false">B38+1</f>
        <v>31</v>
      </c>
      <c r="C39" s="11" t="s">
        <v>82</v>
      </c>
      <c r="D39" s="12" t="s">
        <v>83</v>
      </c>
      <c r="E39" s="12"/>
      <c r="F39" s="12"/>
      <c r="G39" s="12"/>
      <c r="H39" s="12"/>
      <c r="I39" s="12"/>
      <c r="J39" s="37" t="n">
        <v>0</v>
      </c>
      <c r="K39" s="37" t="n">
        <v>0</v>
      </c>
      <c r="L39" s="13"/>
      <c r="M39" s="13"/>
      <c r="N39" s="13"/>
      <c r="O39" s="13"/>
      <c r="P39" s="13"/>
      <c r="Q39" s="17" t="n">
        <f aca="false">SUM(J39:P39)/7</f>
        <v>0</v>
      </c>
      <c r="R39" s="21"/>
      <c r="S39" s="21"/>
      <c r="T39" s="21"/>
      <c r="U39" s="21"/>
      <c r="V39" s="21"/>
      <c r="W39" s="21"/>
      <c r="X39" s="21"/>
    </row>
    <row r="40" customFormat="false" ht="13.8" hidden="false" customHeight="false" outlineLevel="0" collapsed="false">
      <c r="B40" s="15" t="n">
        <f aca="false">B39+1</f>
        <v>32</v>
      </c>
      <c r="C40" s="11" t="s">
        <v>84</v>
      </c>
      <c r="D40" s="12" t="s">
        <v>85</v>
      </c>
      <c r="E40" s="12"/>
      <c r="F40" s="12"/>
      <c r="G40" s="12"/>
      <c r="H40" s="12"/>
      <c r="I40" s="12"/>
      <c r="J40" s="37" t="n">
        <v>76</v>
      </c>
      <c r="K40" s="37" t="n">
        <v>97</v>
      </c>
      <c r="L40" s="13"/>
      <c r="M40" s="13"/>
      <c r="N40" s="13"/>
      <c r="O40" s="13"/>
      <c r="P40" s="13"/>
      <c r="Q40" s="17" t="n">
        <f aca="false">SUM(J40:P40)/7</f>
        <v>24.7142857142857</v>
      </c>
      <c r="R40" s="21"/>
      <c r="S40" s="21"/>
      <c r="T40" s="21"/>
      <c r="U40" s="21"/>
      <c r="V40" s="21"/>
      <c r="W40" s="21"/>
      <c r="X40" s="21"/>
    </row>
    <row r="41" customFormat="false" ht="13.8" hidden="false" customHeight="false" outlineLevel="0" collapsed="false">
      <c r="B41" s="15" t="n">
        <f aca="false">B40+1</f>
        <v>33</v>
      </c>
      <c r="C41" s="11" t="s">
        <v>86</v>
      </c>
      <c r="D41" s="12" t="s">
        <v>87</v>
      </c>
      <c r="E41" s="12"/>
      <c r="F41" s="12"/>
      <c r="G41" s="12"/>
      <c r="H41" s="12"/>
      <c r="I41" s="12"/>
      <c r="J41" s="37" t="n">
        <v>96</v>
      </c>
      <c r="K41" s="37" t="n">
        <v>92</v>
      </c>
      <c r="L41" s="13"/>
      <c r="M41" s="13"/>
      <c r="N41" s="13"/>
      <c r="O41" s="13"/>
      <c r="P41" s="13"/>
      <c r="Q41" s="17" t="n">
        <f aca="false">SUM(J41:P41)/7</f>
        <v>26.8571428571429</v>
      </c>
      <c r="R41" s="21"/>
      <c r="S41" s="21"/>
      <c r="T41" s="21"/>
      <c r="U41" s="21"/>
      <c r="V41" s="21"/>
      <c r="W41" s="21"/>
      <c r="X41" s="21"/>
    </row>
    <row r="42" customFormat="false" ht="13.8" hidden="false" customHeight="false" outlineLevel="0" collapsed="false">
      <c r="B42" s="15" t="n">
        <f aca="false">B41+1</f>
        <v>34</v>
      </c>
      <c r="C42" s="11" t="s">
        <v>88</v>
      </c>
      <c r="D42" s="12" t="s">
        <v>89</v>
      </c>
      <c r="E42" s="12"/>
      <c r="F42" s="12"/>
      <c r="G42" s="12"/>
      <c r="H42" s="12"/>
      <c r="I42" s="12"/>
      <c r="J42" s="37" t="n">
        <v>76</v>
      </c>
      <c r="K42" s="37" t="n">
        <v>70</v>
      </c>
      <c r="L42" s="13"/>
      <c r="M42" s="13"/>
      <c r="N42" s="13"/>
      <c r="O42" s="13"/>
      <c r="P42" s="13"/>
      <c r="Q42" s="17" t="n">
        <f aca="false">SUM(J42:P42)/7</f>
        <v>20.8571428571429</v>
      </c>
      <c r="R42" s="21" t="n">
        <v>0</v>
      </c>
      <c r="S42" s="21"/>
      <c r="T42" s="21"/>
      <c r="U42" s="21"/>
      <c r="V42" s="21"/>
      <c r="W42" s="21"/>
      <c r="X42" s="21"/>
    </row>
    <row r="43" customFormat="false" ht="13.8" hidden="false" customHeight="false" outlineLevel="0" collapsed="false">
      <c r="B43" s="15" t="n">
        <f aca="false">B42+1</f>
        <v>35</v>
      </c>
      <c r="C43" s="11" t="s">
        <v>90</v>
      </c>
      <c r="D43" s="12" t="s">
        <v>91</v>
      </c>
      <c r="E43" s="12"/>
      <c r="F43" s="12"/>
      <c r="G43" s="12"/>
      <c r="H43" s="12"/>
      <c r="I43" s="12"/>
      <c r="J43" s="37" t="n">
        <v>83.5</v>
      </c>
      <c r="K43" s="37" t="n">
        <v>70</v>
      </c>
      <c r="L43" s="13"/>
      <c r="M43" s="13"/>
      <c r="N43" s="13"/>
      <c r="O43" s="13"/>
      <c r="P43" s="13"/>
      <c r="Q43" s="17" t="n">
        <f aca="false">SUM(J43:P43)/7</f>
        <v>21.9285714285714</v>
      </c>
      <c r="R43" s="21" t="n">
        <v>0</v>
      </c>
      <c r="S43" s="21"/>
      <c r="T43" s="22" t="n">
        <f aca="false">AVERAGE(K9:K43)</f>
        <v>82.8857142857143</v>
      </c>
      <c r="U43" s="21"/>
      <c r="V43" s="21" t="n">
        <v>35</v>
      </c>
      <c r="W43" s="21" t="n">
        <v>100</v>
      </c>
      <c r="X43" s="21"/>
      <c r="Z43" s="19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R44" s="21"/>
      <c r="S44" s="21"/>
      <c r="T44" s="21"/>
      <c r="U44" s="21"/>
      <c r="V44" s="21"/>
      <c r="W44" s="21"/>
      <c r="X44" s="21"/>
    </row>
    <row r="45" customFormat="false" ht="13.8" hidden="false" customHeight="false" outlineLevel="0" collapsed="false">
      <c r="B45" s="15" t="n">
        <f aca="false">B44+1</f>
        <v>37</v>
      </c>
      <c r="C45" s="23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R45" s="21"/>
      <c r="S45" s="21"/>
      <c r="T45" s="21"/>
      <c r="U45" s="21"/>
      <c r="V45" s="21" t="n">
        <f aca="false">COUNTIF(K9:K43,"&gt;=83")</f>
        <v>26</v>
      </c>
      <c r="W45" s="21"/>
      <c r="X45" s="21"/>
    </row>
    <row r="46" customFormat="false" ht="14.25" hidden="false" customHeight="false" outlineLevel="0" collapsed="false">
      <c r="B46" s="15" t="n">
        <f aca="false">B45+1</f>
        <v>38</v>
      </c>
      <c r="C46" s="23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R46" s="21"/>
      <c r="S46" s="21"/>
      <c r="T46" s="21"/>
      <c r="U46" s="21"/>
      <c r="V46" s="21"/>
      <c r="W46" s="22" t="n">
        <f aca="false">V45*W43/V43</f>
        <v>74.2857142857143</v>
      </c>
      <c r="X46" s="21"/>
    </row>
    <row r="47" customFormat="false" ht="14.25" hidden="false" customHeight="false" outlineLevel="0" collapsed="false">
      <c r="B47" s="15" t="n">
        <f aca="false">B46+1</f>
        <v>39</v>
      </c>
      <c r="C47" s="23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R47" s="20"/>
      <c r="S47" s="20"/>
      <c r="T47" s="20"/>
      <c r="U47" s="20"/>
      <c r="V47" s="20"/>
      <c r="W47" s="20"/>
      <c r="X47" s="20"/>
    </row>
    <row r="48" customFormat="false" ht="14.25" hidden="false" customHeight="false" outlineLevel="0" collapsed="false">
      <c r="B48" s="15" t="n">
        <f aca="false">B47+1</f>
        <v>40</v>
      </c>
      <c r="C48" s="23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R48" s="20"/>
      <c r="S48" s="20"/>
      <c r="T48" s="20"/>
      <c r="U48" s="20"/>
      <c r="V48" s="20"/>
      <c r="W48" s="20"/>
      <c r="X48" s="20"/>
    </row>
    <row r="49" customFormat="false" ht="14.25" hidden="false" customHeight="false" outlineLevel="0" collapsed="false">
      <c r="B49" s="15" t="n">
        <f aca="false">B48+1</f>
        <v>41</v>
      </c>
      <c r="C49" s="23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  <c r="R49" s="20"/>
      <c r="S49" s="20"/>
      <c r="T49" s="20"/>
      <c r="U49" s="20"/>
      <c r="V49" s="20"/>
      <c r="W49" s="20"/>
      <c r="X49" s="20"/>
    </row>
    <row r="50" customFormat="false" ht="14.25" hidden="false" customHeight="false" outlineLevel="0" collapsed="false">
      <c r="B50" s="15" t="n">
        <f aca="false">B49+1</f>
        <v>42</v>
      </c>
      <c r="C50" s="23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  <c r="R50" s="20"/>
      <c r="S50" s="20"/>
      <c r="T50" s="20"/>
      <c r="U50" s="20"/>
      <c r="V50" s="20"/>
      <c r="W50" s="20"/>
      <c r="X50" s="20"/>
    </row>
    <row r="51" customFormat="false" ht="14.25" hidden="false" customHeight="false" outlineLevel="0" collapsed="false">
      <c r="B51" s="15" t="n">
        <f aca="false">B50+1</f>
        <v>43</v>
      </c>
      <c r="C51" s="23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  <c r="R51" s="20"/>
      <c r="S51" s="20"/>
      <c r="T51" s="20"/>
      <c r="U51" s="20"/>
      <c r="V51" s="20"/>
      <c r="W51" s="20"/>
      <c r="X51" s="20"/>
    </row>
    <row r="52" customFormat="false" ht="14.25" hidden="false" customHeight="false" outlineLevel="0" collapsed="false">
      <c r="B52" s="15" t="n">
        <f aca="false">B51+1</f>
        <v>44</v>
      </c>
      <c r="C52" s="23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  <c r="R52" s="20"/>
      <c r="S52" s="20"/>
      <c r="T52" s="20"/>
      <c r="U52" s="20"/>
      <c r="V52" s="20"/>
      <c r="W52" s="20"/>
      <c r="X52" s="20"/>
    </row>
    <row r="53" customFormat="false" ht="14.25" hidden="false" customHeight="false" outlineLevel="0" collapsed="false">
      <c r="B53" s="15" t="n">
        <f aca="false">B52+1</f>
        <v>45</v>
      </c>
      <c r="C53" s="11"/>
      <c r="D53" s="24"/>
      <c r="E53" s="24"/>
      <c r="F53" s="24"/>
      <c r="G53" s="24"/>
      <c r="H53" s="24"/>
      <c r="I53" s="24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  <c r="R53" s="20"/>
      <c r="S53" s="20"/>
      <c r="T53" s="20"/>
      <c r="U53" s="20"/>
      <c r="V53" s="20"/>
      <c r="W53" s="20"/>
      <c r="X53" s="20"/>
    </row>
    <row r="54" customFormat="false" ht="14.25" hidden="false" customHeight="false" outlineLevel="0" collapsed="false">
      <c r="C54" s="9"/>
      <c r="D54" s="9"/>
      <c r="E54" s="4"/>
      <c r="H54" s="25" t="s">
        <v>92</v>
      </c>
      <c r="I54" s="25"/>
      <c r="J54" s="26" t="n">
        <f aca="false">COUNTIF(J9:J53,"&gt;=70")</f>
        <v>31</v>
      </c>
      <c r="K54" s="26" t="n">
        <f aca="false">COUNTIF(K9:K53,"&gt;=70")</f>
        <v>32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  <c r="R54" s="20"/>
      <c r="S54" s="20"/>
      <c r="T54" s="20"/>
      <c r="U54" s="20"/>
      <c r="V54" s="20"/>
      <c r="W54" s="20"/>
      <c r="X54" s="20"/>
    </row>
    <row r="55" customFormat="false" ht="14.25" hidden="false" customHeight="false" outlineLevel="0" collapsed="false">
      <c r="C55" s="9"/>
      <c r="D55" s="9"/>
      <c r="E55" s="28"/>
      <c r="H55" s="29" t="s">
        <v>93</v>
      </c>
      <c r="I55" s="29"/>
      <c r="J55" s="30" t="n">
        <f aca="false">COUNTIF(J9:J53,"&lt;70")</f>
        <v>4</v>
      </c>
      <c r="K55" s="30" t="n">
        <f aca="false">COUNTIF(K9:K53,"&lt;70")</f>
        <v>3</v>
      </c>
      <c r="L55" s="30" t="n">
        <f aca="false">COUNTIF(L9:L53,"&lt;70")</f>
        <v>0</v>
      </c>
      <c r="M55" s="30" t="n">
        <f aca="false">COUNTIF(M9:M53,"&lt;70")</f>
        <v>0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45</v>
      </c>
      <c r="R55" s="20"/>
      <c r="S55" s="20"/>
      <c r="T55" s="20"/>
      <c r="U55" s="20"/>
      <c r="V55" s="20"/>
      <c r="W55" s="20"/>
      <c r="X55" s="20"/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35</v>
      </c>
      <c r="K56" s="30" t="n">
        <f aca="false">COUNT(K9:K53)</f>
        <v>35</v>
      </c>
      <c r="L56" s="30" t="n">
        <f aca="false">COUNT(L9:L53)</f>
        <v>0</v>
      </c>
      <c r="M56" s="30" t="n">
        <f aca="false">COUNT(M9:M53)</f>
        <v>0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  <c r="R56" s="20"/>
      <c r="S56" s="20"/>
      <c r="T56" s="20"/>
      <c r="U56" s="20"/>
      <c r="V56" s="20"/>
      <c r="W56" s="20"/>
      <c r="X56" s="20"/>
    </row>
    <row r="57" customFormat="false" ht="14.25" hidden="false" customHeight="false" outlineLevel="0" collapsed="false">
      <c r="C57" s="9"/>
      <c r="D57" s="9"/>
      <c r="E57" s="4"/>
      <c r="H57" s="32" t="s">
        <v>95</v>
      </c>
      <c r="I57" s="32"/>
      <c r="J57" s="33" t="n">
        <f aca="false">J54/J56</f>
        <v>0.885714285714286</v>
      </c>
      <c r="K57" s="34" t="n">
        <f aca="false">K54/K56</f>
        <v>0.914285714285714</v>
      </c>
      <c r="L57" s="34" t="e">
        <f aca="false">L54/L56</f>
        <v>#DIV/0!</v>
      </c>
      <c r="M57" s="34" t="e">
        <f aca="false">M54/M56</f>
        <v>#DIV/0!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</v>
      </c>
      <c r="R57" s="20"/>
      <c r="S57" s="20"/>
      <c r="T57" s="20"/>
      <c r="U57" s="20"/>
      <c r="V57" s="20"/>
      <c r="W57" s="20"/>
      <c r="X57" s="20"/>
    </row>
    <row r="58" customFormat="false" ht="14.25" hidden="false" customHeight="false" outlineLevel="0" collapsed="false">
      <c r="C58" s="9"/>
      <c r="D58" s="9"/>
      <c r="E58" s="4"/>
      <c r="H58" s="32" t="s">
        <v>96</v>
      </c>
      <c r="I58" s="32"/>
      <c r="J58" s="33" t="n">
        <f aca="false">J55/J56</f>
        <v>0.114285714285714</v>
      </c>
      <c r="K58" s="33" t="n">
        <f aca="false">K55/K56</f>
        <v>0.0857142857142857</v>
      </c>
      <c r="L58" s="34" t="e">
        <f aca="false">L55/L56</f>
        <v>#DIV/0!</v>
      </c>
      <c r="M58" s="34" t="e">
        <f aca="false">M55/M56</f>
        <v>#DIV/0!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1</v>
      </c>
      <c r="R58" s="20"/>
      <c r="S58" s="20"/>
      <c r="T58" s="20"/>
      <c r="U58" s="20"/>
      <c r="V58" s="20"/>
      <c r="W58" s="20"/>
      <c r="X58" s="20"/>
    </row>
    <row r="59" customFormat="false" ht="14.25" hidden="false" customHeight="false" outlineLevel="0" collapsed="false">
      <c r="C59" s="9"/>
      <c r="D59" s="9"/>
      <c r="E59" s="28"/>
    </row>
    <row r="60" customFormat="false" ht="14.25" hidden="false" customHeight="false" outlineLevel="0" collapsed="false">
      <c r="C60" s="4"/>
      <c r="D60" s="4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W25" activeCellId="0" sqref="W25"/>
    </sheetView>
  </sheetViews>
  <sheetFormatPr defaultColWidth="10.503906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85" hidden="false" customHeight="true" outlineLevel="0" collapsed="false">
      <c r="C4" s="0" t="s">
        <v>2</v>
      </c>
      <c r="D4" s="38" t="s">
        <v>99</v>
      </c>
      <c r="E4" s="38"/>
      <c r="F4" s="38"/>
      <c r="G4" s="38"/>
      <c r="I4" s="0" t="s">
        <v>4</v>
      </c>
      <c r="J4" s="6" t="s">
        <v>100</v>
      </c>
      <c r="K4" s="6"/>
      <c r="M4" s="0" t="s">
        <v>6</v>
      </c>
      <c r="N4" s="7" t="n">
        <f aca="true">TODAY()</f>
        <v>45231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101</v>
      </c>
      <c r="D9" s="12" t="s">
        <v>102</v>
      </c>
      <c r="E9" s="12"/>
      <c r="F9" s="12"/>
      <c r="G9" s="12"/>
      <c r="H9" s="12"/>
      <c r="I9" s="12"/>
      <c r="J9" s="16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103</v>
      </c>
      <c r="D10" s="12" t="s">
        <v>104</v>
      </c>
      <c r="E10" s="12"/>
      <c r="F10" s="12"/>
      <c r="G10" s="12"/>
      <c r="H10" s="12"/>
      <c r="I10" s="12"/>
      <c r="J10" s="16" t="n">
        <v>94.67</v>
      </c>
      <c r="K10" s="13"/>
      <c r="L10" s="13"/>
      <c r="M10" s="13"/>
      <c r="N10" s="13"/>
      <c r="O10" s="13"/>
      <c r="P10" s="13"/>
      <c r="Q10" s="17" t="n">
        <f aca="false">SUM(J10:P10)/7</f>
        <v>13.5242857142857</v>
      </c>
    </row>
    <row r="11" customFormat="false" ht="13.8" hidden="false" customHeight="false" outlineLevel="0" collapsed="false">
      <c r="B11" s="15" t="n">
        <f aca="false">B10+1</f>
        <v>3</v>
      </c>
      <c r="C11" s="13" t="s">
        <v>105</v>
      </c>
      <c r="D11" s="12" t="s">
        <v>106</v>
      </c>
      <c r="E11" s="12"/>
      <c r="F11" s="12"/>
      <c r="G11" s="12"/>
      <c r="H11" s="12"/>
      <c r="I11" s="12"/>
      <c r="J11" s="16" t="n">
        <v>100</v>
      </c>
      <c r="K11" s="13"/>
      <c r="L11" s="13"/>
      <c r="M11" s="13"/>
      <c r="N11" s="13"/>
      <c r="O11" s="13"/>
      <c r="P11" s="13"/>
      <c r="Q11" s="17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107</v>
      </c>
      <c r="D12" s="12" t="s">
        <v>108</v>
      </c>
      <c r="E12" s="12"/>
      <c r="F12" s="12"/>
      <c r="G12" s="12"/>
      <c r="H12" s="12"/>
      <c r="I12" s="12"/>
      <c r="J12" s="16" t="n">
        <v>98</v>
      </c>
      <c r="K12" s="13"/>
      <c r="L12" s="13"/>
      <c r="M12" s="13"/>
      <c r="N12" s="13"/>
      <c r="O12" s="13"/>
      <c r="P12" s="13"/>
      <c r="Q12" s="17" t="n">
        <f aca="false">SUM(J12:P12)/7</f>
        <v>14</v>
      </c>
    </row>
    <row r="13" customFormat="false" ht="13.8" hidden="false" customHeight="false" outlineLevel="0" collapsed="false">
      <c r="B13" s="15" t="n">
        <f aca="false">B12+1</f>
        <v>5</v>
      </c>
      <c r="C13" s="13" t="s">
        <v>109</v>
      </c>
      <c r="D13" s="12" t="s">
        <v>110</v>
      </c>
      <c r="E13" s="12"/>
      <c r="F13" s="12"/>
      <c r="G13" s="12"/>
      <c r="H13" s="12"/>
      <c r="I13" s="12"/>
      <c r="J13" s="16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111</v>
      </c>
      <c r="D14" s="12" t="s">
        <v>112</v>
      </c>
      <c r="E14" s="12"/>
      <c r="F14" s="12"/>
      <c r="G14" s="12"/>
      <c r="H14" s="12"/>
      <c r="I14" s="12"/>
      <c r="J14" s="16" t="n">
        <v>94.67</v>
      </c>
      <c r="K14" s="13"/>
      <c r="L14" s="13"/>
      <c r="M14" s="13"/>
      <c r="N14" s="13"/>
      <c r="O14" s="13"/>
      <c r="P14" s="13"/>
      <c r="Q14" s="17" t="n">
        <f aca="false">SUM(J14:P14)/7</f>
        <v>13.5242857142857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113</v>
      </c>
      <c r="D15" s="12" t="s">
        <v>114</v>
      </c>
      <c r="E15" s="12"/>
      <c r="F15" s="12"/>
      <c r="G15" s="12"/>
      <c r="H15" s="12"/>
      <c r="I15" s="12"/>
      <c r="J15" s="16" t="n">
        <v>78.67</v>
      </c>
      <c r="K15" s="13"/>
      <c r="L15" s="13"/>
      <c r="M15" s="13"/>
      <c r="N15" s="13"/>
      <c r="O15" s="13"/>
      <c r="P15" s="13"/>
      <c r="Q15" s="17" t="n">
        <f aca="false">SUM(J15:P15)/7</f>
        <v>11.2385714285714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115</v>
      </c>
      <c r="D16" s="12" t="s">
        <v>116</v>
      </c>
      <c r="E16" s="12"/>
      <c r="F16" s="12"/>
      <c r="G16" s="12"/>
      <c r="H16" s="12"/>
      <c r="I16" s="12"/>
      <c r="J16" s="16" t="n">
        <v>88.33</v>
      </c>
      <c r="K16" s="13"/>
      <c r="L16" s="13"/>
      <c r="M16" s="13"/>
      <c r="N16" s="13"/>
      <c r="O16" s="13"/>
      <c r="P16" s="13"/>
      <c r="Q16" s="17" t="n">
        <f aca="false">SUM(J16:P16)/7</f>
        <v>12.6185714285714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117</v>
      </c>
      <c r="D17" s="12" t="s">
        <v>118</v>
      </c>
      <c r="E17" s="12"/>
      <c r="F17" s="12"/>
      <c r="G17" s="12"/>
      <c r="H17" s="12"/>
      <c r="I17" s="12"/>
      <c r="J17" s="16" t="n">
        <v>75</v>
      </c>
      <c r="K17" s="13"/>
      <c r="L17" s="13"/>
      <c r="M17" s="13"/>
      <c r="N17" s="13"/>
      <c r="O17" s="13"/>
      <c r="P17" s="13"/>
      <c r="Q17" s="17" t="n">
        <f aca="false">SUM(J17:P17)/7</f>
        <v>10.7142857142857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119</v>
      </c>
      <c r="D18" s="12" t="s">
        <v>120</v>
      </c>
      <c r="E18" s="12"/>
      <c r="F18" s="12"/>
      <c r="G18" s="12"/>
      <c r="H18" s="12"/>
      <c r="I18" s="12"/>
      <c r="J18" s="16" t="n">
        <v>98</v>
      </c>
      <c r="K18" s="13"/>
      <c r="L18" s="13"/>
      <c r="M18" s="13"/>
      <c r="N18" s="13"/>
      <c r="O18" s="13"/>
      <c r="P18" s="13"/>
      <c r="Q18" s="17" t="n">
        <f aca="false">SUM(J18:P18)/7</f>
        <v>14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121</v>
      </c>
      <c r="D19" s="12" t="s">
        <v>122</v>
      </c>
      <c r="E19" s="12"/>
      <c r="F19" s="12"/>
      <c r="G19" s="12"/>
      <c r="H19" s="12"/>
      <c r="I19" s="12"/>
      <c r="J19" s="16" t="n">
        <v>98</v>
      </c>
      <c r="K19" s="13"/>
      <c r="L19" s="13"/>
      <c r="M19" s="13"/>
      <c r="N19" s="13"/>
      <c r="O19" s="13"/>
      <c r="P19" s="13"/>
      <c r="Q19" s="17" t="n">
        <f aca="false">SUM(J19:P19)/7</f>
        <v>14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123</v>
      </c>
      <c r="D20" s="12" t="s">
        <v>124</v>
      </c>
      <c r="E20" s="12"/>
      <c r="F20" s="12"/>
      <c r="G20" s="12"/>
      <c r="H20" s="12"/>
      <c r="I20" s="12"/>
      <c r="J20" s="16" t="n">
        <v>94.67</v>
      </c>
      <c r="K20" s="13"/>
      <c r="L20" s="13"/>
      <c r="M20" s="13"/>
      <c r="N20" s="13"/>
      <c r="O20" s="13"/>
      <c r="P20" s="13"/>
      <c r="Q20" s="17" t="n">
        <f aca="false">SUM(J20:P20)/7</f>
        <v>13.5242857142857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125</v>
      </c>
      <c r="D21" s="12" t="s">
        <v>126</v>
      </c>
      <c r="E21" s="12"/>
      <c r="F21" s="12"/>
      <c r="G21" s="12"/>
      <c r="H21" s="12"/>
      <c r="I21" s="12"/>
      <c r="J21" s="16" t="n">
        <v>95</v>
      </c>
      <c r="K21" s="13"/>
      <c r="L21" s="13"/>
      <c r="M21" s="13"/>
      <c r="N21" s="13"/>
      <c r="O21" s="13"/>
      <c r="P21" s="13"/>
      <c r="Q21" s="17" t="n">
        <f aca="false">SUM(J21:P21)/7</f>
        <v>13.5714285714286</v>
      </c>
      <c r="T21" s="19" t="n">
        <f aca="false">AVERAGE(J9:J24)</f>
        <v>80.6453333333333</v>
      </c>
      <c r="V21" s="0" t="n">
        <v>15</v>
      </c>
      <c r="W21" s="0" t="n">
        <v>100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127</v>
      </c>
      <c r="D22" s="12" t="s">
        <v>128</v>
      </c>
      <c r="E22" s="12"/>
      <c r="F22" s="12"/>
      <c r="G22" s="12"/>
      <c r="H22" s="12"/>
      <c r="I22" s="12"/>
      <c r="J22" s="16" t="n">
        <v>94.67</v>
      </c>
      <c r="K22" s="13"/>
      <c r="L22" s="13"/>
      <c r="M22" s="13"/>
      <c r="N22" s="13"/>
      <c r="O22" s="13"/>
      <c r="P22" s="13"/>
      <c r="Q22" s="17" t="n">
        <f aca="false">SUM(J22:P22)/7</f>
        <v>13.5242857142857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129</v>
      </c>
      <c r="D23" s="12" t="s">
        <v>130</v>
      </c>
      <c r="E23" s="12"/>
      <c r="F23" s="12"/>
      <c r="G23" s="12"/>
      <c r="H23" s="12"/>
      <c r="I23" s="12"/>
      <c r="J23" s="16" t="n">
        <v>0</v>
      </c>
      <c r="K23" s="13"/>
      <c r="L23" s="13"/>
      <c r="M23" s="13"/>
      <c r="N23" s="13"/>
      <c r="O23" s="13"/>
      <c r="P23" s="13"/>
      <c r="Q23" s="17" t="n">
        <f aca="false">SUM(J23:P23)/7</f>
        <v>0</v>
      </c>
      <c r="V23" s="0" t="n">
        <f aca="false">COUNTIF(J9:J23,"&gt;=81")</f>
        <v>11</v>
      </c>
    </row>
    <row r="24" customFormat="false" ht="13.8" hidden="false" customHeight="false" outlineLevel="0" collapsed="false">
      <c r="B24" s="15" t="n">
        <f aca="false">B23+1</f>
        <v>16</v>
      </c>
      <c r="C24" s="13"/>
      <c r="D24" s="12"/>
      <c r="E24" s="12"/>
      <c r="F24" s="12"/>
      <c r="G24" s="12"/>
      <c r="H24" s="12"/>
      <c r="I24" s="12"/>
      <c r="J24" s="39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3"/>
      <c r="D25" s="12"/>
      <c r="E25" s="12"/>
      <c r="F25" s="12"/>
      <c r="G25" s="12"/>
      <c r="H25" s="12"/>
      <c r="I25" s="12"/>
      <c r="J25" s="39"/>
      <c r="K25" s="13"/>
      <c r="L25" s="13"/>
      <c r="M25" s="13"/>
      <c r="N25" s="13"/>
      <c r="O25" s="13"/>
      <c r="P25" s="13"/>
      <c r="Q25" s="17" t="n">
        <f aca="false">SUM(J25:P25)/7</f>
        <v>0</v>
      </c>
      <c r="W25" s="19" t="n">
        <f aca="false">V23*W21/V21</f>
        <v>73.3333333333333</v>
      </c>
    </row>
    <row r="26" customFormat="false" ht="13.8" hidden="false" customHeight="false" outlineLevel="0" collapsed="false">
      <c r="B26" s="15" t="n">
        <f aca="false">B25+1</f>
        <v>18</v>
      </c>
      <c r="C26" s="13"/>
      <c r="D26" s="12"/>
      <c r="E26" s="12"/>
      <c r="F26" s="12"/>
      <c r="G26" s="12"/>
      <c r="H26" s="12"/>
      <c r="I26" s="12"/>
      <c r="J26" s="39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3"/>
      <c r="D27" s="12"/>
      <c r="E27" s="12"/>
      <c r="F27" s="12"/>
      <c r="G27" s="12"/>
      <c r="H27" s="12"/>
      <c r="I27" s="12"/>
      <c r="J27" s="39"/>
      <c r="K27" s="13"/>
      <c r="L27" s="13"/>
      <c r="M27" s="13"/>
      <c r="N27" s="13"/>
      <c r="O27" s="13"/>
      <c r="P27" s="13"/>
      <c r="Q27" s="17" t="n">
        <f aca="false">SUM(J27:P27)/7</f>
        <v>0</v>
      </c>
      <c r="V27" s="19"/>
    </row>
    <row r="28" customFormat="false" ht="13.8" hidden="false" customHeight="false" outlineLevel="0" collapsed="false">
      <c r="B28" s="15" t="n">
        <f aca="false">B27+1</f>
        <v>20</v>
      </c>
      <c r="C28" s="13"/>
      <c r="D28" s="12"/>
      <c r="E28" s="12"/>
      <c r="F28" s="12"/>
      <c r="G28" s="12"/>
      <c r="H28" s="12"/>
      <c r="I28" s="12"/>
      <c r="J28" s="39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3"/>
      <c r="D29" s="12"/>
      <c r="E29" s="12"/>
      <c r="F29" s="12"/>
      <c r="G29" s="12"/>
      <c r="H29" s="12"/>
      <c r="I29" s="12"/>
      <c r="J29" s="39"/>
      <c r="K29" s="13"/>
      <c r="L29" s="13"/>
      <c r="M29" s="13"/>
      <c r="N29" s="13"/>
      <c r="O29" s="13"/>
      <c r="P29" s="13"/>
      <c r="Q29" s="17" t="n">
        <f aca="false">SUM(J29:P29)/7</f>
        <v>0</v>
      </c>
      <c r="V29" s="19"/>
    </row>
    <row r="30" customFormat="false" ht="13.8" hidden="false" customHeight="false" outlineLevel="0" collapsed="false">
      <c r="B30" s="15" t="n">
        <f aca="false">B29+1</f>
        <v>22</v>
      </c>
      <c r="C30" s="13"/>
      <c r="D30" s="12"/>
      <c r="E30" s="12"/>
      <c r="F30" s="12"/>
      <c r="G30" s="12"/>
      <c r="H30" s="12"/>
      <c r="I30" s="12"/>
      <c r="J30" s="39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3"/>
      <c r="D31" s="12"/>
      <c r="E31" s="12"/>
      <c r="F31" s="12"/>
      <c r="G31" s="12"/>
      <c r="H31" s="12"/>
      <c r="I31" s="12"/>
      <c r="J31" s="39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3"/>
      <c r="D32" s="12"/>
      <c r="E32" s="12"/>
      <c r="F32" s="12"/>
      <c r="G32" s="12"/>
      <c r="H32" s="12"/>
      <c r="I32" s="12"/>
      <c r="J32" s="39"/>
      <c r="K32" s="13"/>
      <c r="L32" s="13"/>
      <c r="M32" s="13"/>
      <c r="N32" s="13"/>
      <c r="O32" s="13"/>
      <c r="P32" s="13"/>
      <c r="Q32" s="17" t="n">
        <f aca="false">SUM(J32:P32)/7</f>
        <v>0</v>
      </c>
      <c r="T32" s="19"/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3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3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3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3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3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3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3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3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4"/>
      <c r="E53" s="24"/>
      <c r="F53" s="24"/>
      <c r="G53" s="24"/>
      <c r="H53" s="24"/>
      <c r="I53" s="24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5" t="s">
        <v>92</v>
      </c>
      <c r="I54" s="25"/>
      <c r="J54" s="26" t="n">
        <f aca="false">COUNTIF(J9:J53,"&gt;=70")</f>
        <v>13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8"/>
      <c r="H55" s="29" t="s">
        <v>93</v>
      </c>
      <c r="I55" s="29"/>
      <c r="J55" s="30" t="n">
        <f aca="false">COUNTIF(J9:J53,"&lt;70")</f>
        <v>2</v>
      </c>
      <c r="K55" s="30" t="n">
        <f aca="false">COUNTIF(K9:K53,"&lt;70")</f>
        <v>0</v>
      </c>
      <c r="L55" s="30" t="n">
        <f aca="false">COUNTIF(L9:L53,"&lt;70")</f>
        <v>0</v>
      </c>
      <c r="M55" s="30" t="n">
        <f aca="false">COUNTIF(M9:M53,"&lt;70")</f>
        <v>0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45</v>
      </c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15</v>
      </c>
      <c r="K56" s="30" t="n">
        <f aca="false">COUNT(K9:K53)</f>
        <v>0</v>
      </c>
      <c r="L56" s="30" t="n">
        <f aca="false">COUNT(L9:L53)</f>
        <v>0</v>
      </c>
      <c r="M56" s="30" t="n">
        <f aca="false">COUNT(M9:M53)</f>
        <v>0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2" t="s">
        <v>95</v>
      </c>
      <c r="I57" s="32"/>
      <c r="J57" s="33" t="n">
        <f aca="false">J54/J56</f>
        <v>0.866666666666667</v>
      </c>
      <c r="K57" s="34" t="e">
        <f aca="false">K54/K56</f>
        <v>#DIV/0!</v>
      </c>
      <c r="L57" s="34" t="e">
        <f aca="false">L54/L56</f>
        <v>#DIV/0!</v>
      </c>
      <c r="M57" s="34" t="e">
        <f aca="false">M54/M56</f>
        <v>#DIV/0!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2" t="s">
        <v>96</v>
      </c>
      <c r="I58" s="32"/>
      <c r="J58" s="33" t="n">
        <f aca="false">J55/J56</f>
        <v>0.133333333333333</v>
      </c>
      <c r="K58" s="33" t="e">
        <f aca="false">K55/K56</f>
        <v>#DIV/0!</v>
      </c>
      <c r="L58" s="34" t="e">
        <f aca="false">L55/L56</f>
        <v>#DIV/0!</v>
      </c>
      <c r="M58" s="34" t="e">
        <f aca="false">M55/M56</f>
        <v>#DIV/0!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1</v>
      </c>
    </row>
    <row r="59" customFormat="false" ht="14.25" hidden="false" customHeight="false" outlineLevel="0" collapsed="false">
      <c r="C59" s="9"/>
      <c r="D59" s="9"/>
      <c r="E59" s="28"/>
    </row>
    <row r="60" customFormat="false" ht="14.25" hidden="false" customHeight="false" outlineLevel="0" collapsed="false">
      <c r="C60" s="4"/>
      <c r="D60" s="4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U62"/>
  <sheetViews>
    <sheetView showFormulas="false" showGridLines="true" showRowColHeaders="true" showZeros="true" rightToLeft="false" tabSelected="false" showOutlineSymbols="true" defaultGridColor="true" view="normal" topLeftCell="J1" colorId="64" zoomScale="95" zoomScaleNormal="95" zoomScalePageLayoutView="100" workbookViewId="0">
      <selection pane="topLeft" activeCell="T25" activeCellId="0" sqref="T25"/>
    </sheetView>
  </sheetViews>
  <sheetFormatPr defaultColWidth="10.503906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6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5"/>
    <col collapsed="false" customWidth="true" hidden="false" outlineLevel="0" max="22" min="21" style="0" width="9.1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131</v>
      </c>
      <c r="E4" s="5"/>
      <c r="F4" s="5"/>
      <c r="G4" s="5"/>
      <c r="I4" s="0" t="s">
        <v>4</v>
      </c>
      <c r="J4" s="6" t="s">
        <v>100</v>
      </c>
      <c r="K4" s="6"/>
      <c r="M4" s="0" t="s">
        <v>6</v>
      </c>
      <c r="N4" s="7" t="n">
        <f aca="true">TODAY()</f>
        <v>45231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101</v>
      </c>
      <c r="D9" s="12" t="s">
        <v>102</v>
      </c>
      <c r="E9" s="12"/>
      <c r="F9" s="12"/>
      <c r="G9" s="12"/>
      <c r="H9" s="12"/>
      <c r="I9" s="12"/>
      <c r="J9" s="24" t="n">
        <v>96</v>
      </c>
      <c r="K9" s="13"/>
      <c r="L9" s="13"/>
      <c r="M9" s="13"/>
      <c r="N9" s="13"/>
      <c r="O9" s="13"/>
      <c r="P9" s="13"/>
      <c r="Q9" s="17" t="n">
        <f aca="false">SUM(J9:P9)/7</f>
        <v>13.7142857142857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103</v>
      </c>
      <c r="D10" s="12" t="s">
        <v>104</v>
      </c>
      <c r="E10" s="12"/>
      <c r="F10" s="12"/>
      <c r="G10" s="12"/>
      <c r="H10" s="12"/>
      <c r="I10" s="12"/>
      <c r="J10" s="24" t="n">
        <v>90</v>
      </c>
      <c r="K10" s="13"/>
      <c r="L10" s="13"/>
      <c r="M10" s="13"/>
      <c r="N10" s="13"/>
      <c r="O10" s="13"/>
      <c r="P10" s="13"/>
      <c r="Q10" s="17" t="n">
        <f aca="false">SUM(J10:P10)/7</f>
        <v>12.8571428571429</v>
      </c>
    </row>
    <row r="11" customFormat="false" ht="13.8" hidden="false" customHeight="false" outlineLevel="0" collapsed="false">
      <c r="B11" s="15" t="n">
        <f aca="false">B10+1</f>
        <v>3</v>
      </c>
      <c r="C11" s="13" t="s">
        <v>105</v>
      </c>
      <c r="D11" s="12" t="s">
        <v>106</v>
      </c>
      <c r="E11" s="12"/>
      <c r="F11" s="12"/>
      <c r="G11" s="12"/>
      <c r="H11" s="12"/>
      <c r="I11" s="12"/>
      <c r="J11" s="24" t="n">
        <v>94</v>
      </c>
      <c r="K11" s="13"/>
      <c r="L11" s="13"/>
      <c r="M11" s="13"/>
      <c r="N11" s="13"/>
      <c r="O11" s="13"/>
      <c r="P11" s="13"/>
      <c r="Q11" s="17" t="n">
        <f aca="false">SUM(J11:P11)/7</f>
        <v>13.4285714285714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107</v>
      </c>
      <c r="D12" s="12" t="s">
        <v>108</v>
      </c>
      <c r="E12" s="12"/>
      <c r="F12" s="12"/>
      <c r="G12" s="12"/>
      <c r="H12" s="12"/>
      <c r="I12" s="12"/>
      <c r="J12" s="24" t="n">
        <v>76</v>
      </c>
      <c r="K12" s="13"/>
      <c r="L12" s="13"/>
      <c r="M12" s="13"/>
      <c r="N12" s="13"/>
      <c r="O12" s="13"/>
      <c r="P12" s="13"/>
      <c r="Q12" s="17" t="n">
        <f aca="false">SUM(J12:P12)/7</f>
        <v>10.8571428571429</v>
      </c>
    </row>
    <row r="13" customFormat="false" ht="13.8" hidden="false" customHeight="false" outlineLevel="0" collapsed="false">
      <c r="B13" s="15" t="n">
        <f aca="false">B12+1</f>
        <v>5</v>
      </c>
      <c r="C13" s="13" t="s">
        <v>109</v>
      </c>
      <c r="D13" s="12" t="s">
        <v>110</v>
      </c>
      <c r="E13" s="12"/>
      <c r="F13" s="12"/>
      <c r="G13" s="12"/>
      <c r="H13" s="12"/>
      <c r="I13" s="12"/>
      <c r="J13" s="24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111</v>
      </c>
      <c r="D14" s="12" t="s">
        <v>112</v>
      </c>
      <c r="E14" s="12"/>
      <c r="F14" s="12"/>
      <c r="G14" s="12"/>
      <c r="H14" s="12"/>
      <c r="I14" s="12"/>
      <c r="J14" s="24" t="n">
        <v>92</v>
      </c>
      <c r="K14" s="13"/>
      <c r="L14" s="13"/>
      <c r="M14" s="13"/>
      <c r="N14" s="13"/>
      <c r="O14" s="13"/>
      <c r="P14" s="13"/>
      <c r="Q14" s="17" t="n">
        <f aca="false">SUM(J14:P14)/7</f>
        <v>13.1428571428571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113</v>
      </c>
      <c r="D15" s="12" t="s">
        <v>114</v>
      </c>
      <c r="E15" s="12"/>
      <c r="F15" s="12"/>
      <c r="G15" s="12"/>
      <c r="H15" s="12"/>
      <c r="I15" s="12"/>
      <c r="J15" s="24" t="n">
        <v>81</v>
      </c>
      <c r="K15" s="13"/>
      <c r="L15" s="13"/>
      <c r="M15" s="13"/>
      <c r="N15" s="13"/>
      <c r="O15" s="13"/>
      <c r="P15" s="13"/>
      <c r="Q15" s="17" t="n">
        <f aca="false">SUM(J15:P15)/7</f>
        <v>11.5714285714286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132</v>
      </c>
      <c r="D16" s="12" t="s">
        <v>133</v>
      </c>
      <c r="E16" s="12"/>
      <c r="F16" s="12"/>
      <c r="G16" s="12"/>
      <c r="H16" s="12"/>
      <c r="I16" s="12"/>
      <c r="J16" s="24" t="n">
        <v>0</v>
      </c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115</v>
      </c>
      <c r="D17" s="12" t="s">
        <v>116</v>
      </c>
      <c r="E17" s="12"/>
      <c r="F17" s="12"/>
      <c r="G17" s="12"/>
      <c r="H17" s="12"/>
      <c r="I17" s="12"/>
      <c r="J17" s="24" t="n">
        <v>93</v>
      </c>
      <c r="K17" s="13"/>
      <c r="L17" s="13"/>
      <c r="M17" s="13"/>
      <c r="N17" s="13"/>
      <c r="O17" s="13"/>
      <c r="P17" s="13"/>
      <c r="Q17" s="17" t="n">
        <f aca="false">SUM(J17:P17)/7</f>
        <v>13.2857142857143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119</v>
      </c>
      <c r="D18" s="12" t="s">
        <v>120</v>
      </c>
      <c r="E18" s="12"/>
      <c r="F18" s="12"/>
      <c r="G18" s="12"/>
      <c r="H18" s="12"/>
      <c r="I18" s="12"/>
      <c r="J18" s="24" t="n">
        <v>88</v>
      </c>
      <c r="K18" s="13"/>
      <c r="L18" s="13"/>
      <c r="M18" s="13"/>
      <c r="N18" s="13"/>
      <c r="O18" s="13"/>
      <c r="P18" s="13"/>
      <c r="Q18" s="17" t="n">
        <f aca="false">SUM(J18:P18)/7</f>
        <v>12.5714285714286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121</v>
      </c>
      <c r="D19" s="12" t="s">
        <v>122</v>
      </c>
      <c r="E19" s="12"/>
      <c r="F19" s="12"/>
      <c r="G19" s="12"/>
      <c r="H19" s="12"/>
      <c r="I19" s="12"/>
      <c r="J19" s="24" t="n">
        <v>99</v>
      </c>
      <c r="K19" s="13"/>
      <c r="L19" s="13"/>
      <c r="M19" s="13"/>
      <c r="N19" s="13"/>
      <c r="O19" s="13"/>
      <c r="P19" s="13"/>
      <c r="Q19" s="17" t="n">
        <f aca="false">SUM(J19:P19)/7</f>
        <v>14.1428571428571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134</v>
      </c>
      <c r="D20" s="12" t="s">
        <v>135</v>
      </c>
      <c r="E20" s="12"/>
      <c r="F20" s="12"/>
      <c r="G20" s="12"/>
      <c r="H20" s="12"/>
      <c r="I20" s="12"/>
      <c r="J20" s="24" t="n">
        <v>86</v>
      </c>
      <c r="K20" s="13"/>
      <c r="L20" s="13"/>
      <c r="M20" s="13"/>
      <c r="N20" s="13"/>
      <c r="O20" s="13"/>
      <c r="P20" s="13"/>
      <c r="Q20" s="17" t="n">
        <f aca="false">SUM(J20:P20)/7</f>
        <v>12.2857142857143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123</v>
      </c>
      <c r="D21" s="12" t="s">
        <v>124</v>
      </c>
      <c r="E21" s="12"/>
      <c r="F21" s="12"/>
      <c r="G21" s="12"/>
      <c r="H21" s="12"/>
      <c r="I21" s="12"/>
      <c r="J21" s="24" t="n">
        <v>84</v>
      </c>
      <c r="K21" s="13"/>
      <c r="L21" s="13"/>
      <c r="M21" s="13"/>
      <c r="N21" s="13"/>
      <c r="O21" s="13"/>
      <c r="P21" s="13"/>
      <c r="Q21" s="17" t="n">
        <f aca="false">SUM(J21:P21)/7</f>
        <v>12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125</v>
      </c>
      <c r="D22" s="12" t="s">
        <v>126</v>
      </c>
      <c r="E22" s="12"/>
      <c r="F22" s="12"/>
      <c r="G22" s="12"/>
      <c r="H22" s="12"/>
      <c r="I22" s="12"/>
      <c r="J22" s="24" t="n">
        <v>0</v>
      </c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127</v>
      </c>
      <c r="D23" s="12" t="s">
        <v>128</v>
      </c>
      <c r="E23" s="12"/>
      <c r="F23" s="12"/>
      <c r="G23" s="12"/>
      <c r="H23" s="12"/>
      <c r="I23" s="12"/>
      <c r="J23" s="24" t="n">
        <v>90</v>
      </c>
      <c r="K23" s="13"/>
      <c r="L23" s="13"/>
      <c r="M23" s="13"/>
      <c r="N23" s="13"/>
      <c r="O23" s="13"/>
      <c r="P23" s="13"/>
      <c r="Q23" s="17" t="n">
        <f aca="false">SUM(J23:P23)/7</f>
        <v>12.8571428571429</v>
      </c>
      <c r="T23" s="19"/>
    </row>
    <row r="24" customFormat="false" ht="13.8" hidden="false" customHeight="false" outlineLevel="0" collapsed="false">
      <c r="B24" s="15" t="n">
        <f aca="false">B23+1</f>
        <v>16</v>
      </c>
      <c r="C24" s="13" t="s">
        <v>129</v>
      </c>
      <c r="D24" s="12" t="s">
        <v>130</v>
      </c>
      <c r="E24" s="12"/>
      <c r="F24" s="12"/>
      <c r="G24" s="12"/>
      <c r="H24" s="12"/>
      <c r="I24" s="12"/>
      <c r="J24" s="24" t="n">
        <v>0</v>
      </c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4.25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  <c r="T25" s="19" t="n">
        <f aca="false">AVERAGE(J9:J24)</f>
        <v>66.8125</v>
      </c>
    </row>
    <row r="26" customFormat="false" ht="14.25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4.25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4.25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  <c r="T28" s="0" t="n">
        <v>16</v>
      </c>
      <c r="U28" s="0" t="n">
        <v>100</v>
      </c>
    </row>
    <row r="29" customFormat="false" ht="14.25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  <c r="T29" s="0" t="n">
        <f aca="false">COUNTIF(J9:J24,"&gt;=67")</f>
        <v>12</v>
      </c>
    </row>
    <row r="30" customFormat="false" ht="14.25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  <c r="U30" s="0" t="n">
        <f aca="false">T29*U28/16</f>
        <v>75</v>
      </c>
    </row>
    <row r="31" customFormat="false" ht="14.25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3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3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3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3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3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3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3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3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4"/>
      <c r="E53" s="24"/>
      <c r="F53" s="24"/>
      <c r="G53" s="24"/>
      <c r="H53" s="24"/>
      <c r="I53" s="24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5" t="s">
        <v>92</v>
      </c>
      <c r="I54" s="25"/>
      <c r="J54" s="26" t="n">
        <f aca="false">COUNTIF(J9:J53,"&gt;=70")</f>
        <v>12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8"/>
      <c r="H55" s="29" t="s">
        <v>93</v>
      </c>
      <c r="I55" s="29"/>
      <c r="J55" s="30" t="n">
        <f aca="false">COUNTIF(J9:J53,"&lt;70")</f>
        <v>4</v>
      </c>
      <c r="K55" s="30" t="n">
        <f aca="false">COUNTIF(K9:K53,"&lt;70")</f>
        <v>0</v>
      </c>
      <c r="L55" s="30" t="n">
        <f aca="false">COUNTIF(L9:L53,"&lt;70")</f>
        <v>0</v>
      </c>
      <c r="M55" s="30" t="n">
        <f aca="false">COUNTIF(M9:M53,"&lt;70")</f>
        <v>0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45</v>
      </c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16</v>
      </c>
      <c r="K56" s="30" t="n">
        <f aca="false">COUNT(K9:K53)</f>
        <v>0</v>
      </c>
      <c r="L56" s="30" t="n">
        <f aca="false">COUNT(L9:L53)</f>
        <v>0</v>
      </c>
      <c r="M56" s="30" t="n">
        <f aca="false">COUNT(M9:M53)</f>
        <v>0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2" t="s">
        <v>95</v>
      </c>
      <c r="I57" s="32"/>
      <c r="J57" s="33" t="n">
        <f aca="false">J54/J56</f>
        <v>0.75</v>
      </c>
      <c r="K57" s="34" t="e">
        <f aca="false">K54/K56</f>
        <v>#DIV/0!</v>
      </c>
      <c r="L57" s="34" t="e">
        <f aca="false">L54/L56</f>
        <v>#DIV/0!</v>
      </c>
      <c r="M57" s="34" t="e">
        <f aca="false">M54/M56</f>
        <v>#DIV/0!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2" t="s">
        <v>96</v>
      </c>
      <c r="I58" s="32"/>
      <c r="J58" s="33" t="n">
        <f aca="false">J55/J56</f>
        <v>0.25</v>
      </c>
      <c r="K58" s="33" t="e">
        <f aca="false">K55/K56</f>
        <v>#DIV/0!</v>
      </c>
      <c r="L58" s="34" t="e">
        <f aca="false">L55/L56</f>
        <v>#DIV/0!</v>
      </c>
      <c r="M58" s="34" t="e">
        <f aca="false">M55/M56</f>
        <v>#DIV/0!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1</v>
      </c>
    </row>
    <row r="59" customFormat="false" ht="14.25" hidden="false" customHeight="false" outlineLevel="0" collapsed="false">
      <c r="C59" s="9"/>
      <c r="D59" s="9"/>
      <c r="E59" s="28"/>
    </row>
    <row r="60" customFormat="false" ht="14.25" hidden="false" customHeight="false" outlineLevel="0" collapsed="false">
      <c r="C60" s="4"/>
      <c r="D60" s="4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2023-11-01T16:42:46Z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