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31.png" ContentType="image/png"/>
  <Override PartName="/xl/media/image32.png" ContentType="image/png"/>
  <Override PartName="/xl/media/image33.png" ContentType="image/png"/>
  <Override PartName="/xl/media/image34.png" ContentType="image/png"/>
  <Override PartName="/xl/media/image35.png" ContentType="image/png"/>
  <Override PartName="/xl/media/image36.png" ContentType="image/png"/>
  <Override PartName="/xl/media/image37.png" ContentType="image/png"/>
  <Override PartName="/xl/media/image38.png" ContentType="image/png"/>
  <Override PartName="/xl/media/image39.png" ContentType="image/png"/>
  <Override PartName="/xl/media/image40.png" ContentType="image/png"/>
  <Override PartName="/xl/comments5.xml" ContentType="application/vnd.openxmlformats-officedocument.spreadsheetml.comments+xml"/>
  <Override PartName="/xl/comments1.xml" ContentType="application/vnd.openxmlformats-officedocument.spreadsheetml.comments+xml"/>
  <Override PartName="/xl/drawings/_rels/drawing5.xml.rels" ContentType="application/vnd.openxmlformats-package.relationships+xml"/>
  <Override PartName="/xl/drawings/_rels/drawing2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vmlDrawing3.vml" ContentType="application/vnd.openxmlformats-officedocument.vmlDrawing"/>
  <Override PartName="/xl/drawings/drawing4.xml" ContentType="application/vnd.openxmlformats-officedocument.drawing+xml"/>
  <Override PartName="/xl/drawings/vmlDrawing4.vml" ContentType="application/vnd.openxmlformats-officedocument.vmlDrawing"/>
  <Override PartName="/xl/drawings/drawing5.xml" ContentType="application/vnd.openxmlformats-officedocument.drawing+xml"/>
  <Override PartName="/xl/drawings/vmlDrawing5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Final" sheetId="5" state="visible" r:id="rId6"/>
  </sheets>
  <definedNames>
    <definedName function="false" hidden="false" localSheetId="0" name="_xlnm.Print_Area" vbProcedure="false">'1'!$A$1:$N$37</definedName>
    <definedName function="false" hidden="false" localSheetId="1" name="_xlnm.Print_Area" vbProcedure="false">'2'!$A$1:$N$37</definedName>
    <definedName function="false" hidden="false" localSheetId="2" name="_xlnm.Print_Area" vbProcedure="false">'3'!$A$1:$N$37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<sst xmlns="http://schemas.openxmlformats.org/spreadsheetml/2006/main" count="199" uniqueCount="49">
  <si>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</si>
  <si>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</si>
  <si>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</si>
  <si>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</si>
  <si>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</si>
  <si>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</si>
  <si>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</si>
  <si>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</si>
  <si>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</si>
  <si>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</si>
  <si>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Septiembre 2023 - Enero 2024</t>
  </si>
  <si>
    <t xml:space="preserve">PROFESOR (A):</t>
  </si>
  <si>
    <t xml:space="preserve">ROGELIO ENRIQUE TELONA TORRES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</si>
  <si>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</si>
  <si>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</si>
  <si>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</si>
  <si>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</si>
  <si>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</si>
  <si>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</si>
  <si>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</si>
  <si>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</si>
  <si>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</si>
  <si>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</si>
  <si>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</si>
  <si>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</si>
  <si>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</si>
  <si>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</si>
  <si>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</si>
  <si>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Matemáticas Discretas</t>
  </si>
  <si>
    <t xml:space="preserve">110-A</t>
  </si>
  <si>
    <t xml:space="preserve">IINF</t>
  </si>
  <si>
    <t xml:space="preserve">Fundamentos de Programación</t>
  </si>
  <si>
    <t xml:space="preserve">Desarrollo de aplicaciones para dispositivos móviles</t>
  </si>
  <si>
    <t xml:space="preserve">710-A</t>
  </si>
  <si>
    <t xml:space="preserve">Desarrollo de aplicaciones Web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</si>
  <si>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</si>
  <si>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</si>
  <si>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</si>
  <si>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</si>
  <si>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</si>
  <si>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MARCOS CAGAL ORTIZ</t>
  </si>
  <si>
    <t xml:space="preserve">II</t>
  </si>
  <si>
    <t xml:space="preserve">S/E</t>
  </si>
  <si>
    <t xml:space="preserve">III</t>
  </si>
  <si>
    <t xml:space="preserve">IV</t>
  </si>
  <si>
    <t xml:space="preserve">V</t>
  </si>
  <si>
    <t xml:space="preserve">VI</t>
  </si>
  <si>
    <t xml:space="preserve">Final</t>
  </si>
  <si>
    <t xml:space="preserve">T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</si>
</sst>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%"/>
    <numFmt numFmtId="166" formatCode="0.0%"/>
    <numFmt numFmtId="167" formatCode="General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1.png"/><Relationship Id="rId2" Type="http://schemas.openxmlformats.org/officeDocument/2006/relationships/image" Target="../media/image3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3.png"/><Relationship Id="rId2" Type="http://schemas.openxmlformats.org/officeDocument/2006/relationships/image" Target="../media/image3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5.png"/><Relationship Id="rId2" Type="http://schemas.openxmlformats.org/officeDocument/2006/relationships/image" Target="../media/image3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37.png"/><Relationship Id="rId2" Type="http://schemas.openxmlformats.org/officeDocument/2006/relationships/image" Target="../media/image38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39.png"/><Relationship Id="rId2" Type="http://schemas.openxmlformats.org/officeDocument/2006/relationships/image" Target="../media/image4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2434320</xdr:colOff>
      <xdr:row>0</xdr:row>
      <xdr:rowOff>743040</xdr:rowOff>
    </xdr:to>
    <xdr:pic>
      <xdr:nvPicPr>
        <xdr:cNvPr id="0" name="Imagen 3" descr="Inicio - TecNM Celaya"/>
        <xdr:cNvPicPr/>
      </xdr:nvPicPr>
      <xdr:blipFill>
        <a:blip r:embed="rId1"/>
        <a:stretch/>
      </xdr:blipFill>
      <xdr:spPr>
        <a:xfrm>
          <a:off x="0" y="0"/>
          <a:ext cx="2434320" cy="74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630000</xdr:colOff>
      <xdr:row>0</xdr:row>
      <xdr:rowOff>751680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10702080" y="56160"/>
          <a:ext cx="1467000" cy="6955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2434320</xdr:colOff>
      <xdr:row>0</xdr:row>
      <xdr:rowOff>743040</xdr:rowOff>
    </xdr:to>
    <xdr:pic>
      <xdr:nvPicPr>
        <xdr:cNvPr id="2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4320" cy="74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674640</xdr:colOff>
      <xdr:row>0</xdr:row>
      <xdr:rowOff>729000</xdr:rowOff>
    </xdr:to>
    <xdr:pic>
      <xdr:nvPicPr>
        <xdr:cNvPr id="3" name="Imagen 2" descr=""/>
        <xdr:cNvPicPr/>
      </xdr:nvPicPr>
      <xdr:blipFill>
        <a:blip r:embed="rId2"/>
        <a:stretch/>
      </xdr:blipFill>
      <xdr:spPr>
        <a:xfrm>
          <a:off x="10746720" y="33480"/>
          <a:ext cx="1467000" cy="6955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2434320</xdr:colOff>
      <xdr:row>0</xdr:row>
      <xdr:rowOff>743040</xdr:rowOff>
    </xdr:to>
    <xdr:pic>
      <xdr:nvPicPr>
        <xdr:cNvPr id="4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4320" cy="74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674640</xdr:colOff>
      <xdr:row>0</xdr:row>
      <xdr:rowOff>762840</xdr:rowOff>
    </xdr:to>
    <xdr:pic>
      <xdr:nvPicPr>
        <xdr:cNvPr id="5" name="Imagen 2" descr=""/>
        <xdr:cNvPicPr/>
      </xdr:nvPicPr>
      <xdr:blipFill>
        <a:blip r:embed="rId2"/>
        <a:stretch/>
      </xdr:blipFill>
      <xdr:spPr>
        <a:xfrm>
          <a:off x="10746720" y="67320"/>
          <a:ext cx="1467000" cy="6955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2434320</xdr:colOff>
      <xdr:row>0</xdr:row>
      <xdr:rowOff>743040</xdr:rowOff>
    </xdr:to>
    <xdr:pic>
      <xdr:nvPicPr>
        <xdr:cNvPr id="6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4320" cy="74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663480</xdr:colOff>
      <xdr:row>0</xdr:row>
      <xdr:rowOff>740520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10735560" y="45000"/>
          <a:ext cx="1467000" cy="6955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2434320</xdr:colOff>
      <xdr:row>0</xdr:row>
      <xdr:rowOff>743040</xdr:rowOff>
    </xdr:to>
    <xdr:pic>
      <xdr:nvPicPr>
        <xdr:cNvPr id="8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4320" cy="74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663480</xdr:colOff>
      <xdr:row>0</xdr:row>
      <xdr:rowOff>717840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10735560" y="22320"/>
          <a:ext cx="1467000" cy="6955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14" activeCellId="1" sqref="A18:I27 I14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38.55"/>
    <col collapsed="false" customWidth="true" hidden="false" outlineLevel="0" max="2" min="2" style="1" width="4.73"/>
    <col collapsed="false" customWidth="true" hidden="false" outlineLevel="0" max="3" min="3" style="1" width="5.55"/>
    <col collapsed="false" customWidth="true" hidden="false" outlineLevel="0" max="4" min="4" style="1" width="21.82"/>
    <col collapsed="false" customWidth="true" hidden="false" outlineLevel="0" max="5" min="5" style="1" width="9.45"/>
    <col collapsed="false" customWidth="true" hidden="false" outlineLevel="0" max="12" min="6" style="1" width="7.55"/>
    <col collapsed="false" customWidth="false" hidden="false" outlineLevel="0" max="1024" min="13" style="1" width="11.46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4.2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4.2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4.2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4.2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4.2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4.2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4.25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2</v>
      </c>
      <c r="G8" s="8" t="s">
        <v>8</v>
      </c>
      <c r="H8" s="11" t="n">
        <v>4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4.2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4.2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4.2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4.75" hidden="false" customHeight="false" outlineLevel="0" collapsed="false">
      <c r="A14" s="19" t="s">
        <v>28</v>
      </c>
      <c r="B14" s="20" t="s">
        <v>25</v>
      </c>
      <c r="C14" s="20" t="s">
        <v>29</v>
      </c>
      <c r="D14" s="20" t="s">
        <v>30</v>
      </c>
      <c r="E14" s="20" t="n">
        <v>35</v>
      </c>
      <c r="F14" s="20" t="n">
        <v>30</v>
      </c>
      <c r="G14" s="20"/>
      <c r="H14" s="21"/>
      <c r="I14" s="20" t="n">
        <f aca="false">(E14-SUM(F14:G14))-K14</f>
        <v>5</v>
      </c>
      <c r="J14" s="21"/>
      <c r="K14" s="20" t="n">
        <v>0</v>
      </c>
      <c r="L14" s="21" t="n">
        <f aca="false">K14/E14</f>
        <v>0</v>
      </c>
      <c r="M14" s="20" t="n">
        <v>74</v>
      </c>
      <c r="N14" s="22" t="n">
        <v>0.83</v>
      </c>
    </row>
    <row r="15" s="23" customFormat="true" ht="24.75" hidden="false" customHeight="false" outlineLevel="0" collapsed="false">
      <c r="A15" s="19" t="s">
        <v>31</v>
      </c>
      <c r="B15" s="20" t="s">
        <v>25</v>
      </c>
      <c r="C15" s="20" t="s">
        <v>29</v>
      </c>
      <c r="D15" s="20" t="s">
        <v>30</v>
      </c>
      <c r="E15" s="20" t="n">
        <v>35</v>
      </c>
      <c r="F15" s="20" t="n">
        <v>31</v>
      </c>
      <c r="G15" s="20"/>
      <c r="H15" s="21"/>
      <c r="I15" s="20" t="n">
        <f aca="false">(E15-SUM(F15:G15))-K15</f>
        <v>4</v>
      </c>
      <c r="J15" s="21"/>
      <c r="K15" s="20" t="n">
        <v>0</v>
      </c>
      <c r="L15" s="21" t="n">
        <f aca="false">K15/E15</f>
        <v>0</v>
      </c>
      <c r="M15" s="20" t="n">
        <v>79</v>
      </c>
      <c r="N15" s="22" t="n">
        <v>0.74</v>
      </c>
    </row>
    <row r="16" s="23" customFormat="true" ht="24.75" hidden="false" customHeight="false" outlineLevel="0" collapsed="false">
      <c r="A16" s="19" t="s">
        <v>32</v>
      </c>
      <c r="B16" s="20" t="s">
        <v>25</v>
      </c>
      <c r="C16" s="20" t="s">
        <v>33</v>
      </c>
      <c r="D16" s="20" t="s">
        <v>30</v>
      </c>
      <c r="E16" s="20" t="n">
        <v>15</v>
      </c>
      <c r="F16" s="20" t="n">
        <v>13</v>
      </c>
      <c r="G16" s="20"/>
      <c r="H16" s="21"/>
      <c r="I16" s="20" t="n">
        <f aca="false">(E16-SUM(F16:G16))-K16</f>
        <v>2</v>
      </c>
      <c r="J16" s="21"/>
      <c r="K16" s="20" t="n">
        <v>0</v>
      </c>
      <c r="L16" s="21" t="n">
        <f aca="false">K16/E16</f>
        <v>0</v>
      </c>
      <c r="M16" s="20" t="n">
        <v>81</v>
      </c>
      <c r="N16" s="22" t="n">
        <v>0.73</v>
      </c>
    </row>
    <row r="17" s="23" customFormat="true" ht="24.75" hidden="false" customHeight="false" outlineLevel="0" collapsed="false">
      <c r="A17" s="19" t="s">
        <v>34</v>
      </c>
      <c r="B17" s="20" t="s">
        <v>25</v>
      </c>
      <c r="C17" s="20" t="s">
        <v>33</v>
      </c>
      <c r="D17" s="20" t="s">
        <v>30</v>
      </c>
      <c r="E17" s="20" t="n">
        <v>16</v>
      </c>
      <c r="F17" s="20" t="n">
        <v>12</v>
      </c>
      <c r="G17" s="20"/>
      <c r="H17" s="21"/>
      <c r="I17" s="20" t="n">
        <f aca="false">(E17-SUM(F17:G17))-K17</f>
        <v>4</v>
      </c>
      <c r="J17" s="21"/>
      <c r="K17" s="20" t="n">
        <v>0</v>
      </c>
      <c r="L17" s="21" t="n">
        <f aca="false">K17/E17</f>
        <v>0</v>
      </c>
      <c r="M17" s="20" t="n">
        <v>67</v>
      </c>
      <c r="N17" s="22" t="n">
        <v>0.75</v>
      </c>
    </row>
    <row r="18" s="23" customFormat="true" ht="12" hidden="false" customHeight="false" outlineLevel="0" collapsed="false">
      <c r="A18" s="19"/>
      <c r="B18" s="20"/>
      <c r="C18" s="20"/>
      <c r="D18" s="20"/>
      <c r="E18" s="20"/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" hidden="false" customHeight="false" outlineLevel="0" collapsed="false">
      <c r="A19" s="19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N19" s="22"/>
    </row>
    <row r="20" s="23" customFormat="true" ht="12" hidden="false" customHeight="false" outlineLevel="0" collapsed="false">
      <c r="A20" s="19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" hidden="false" customHeight="false" outlineLevel="0" collapsed="false">
      <c r="A21" s="19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" hidden="false" customHeight="false" outlineLevel="0" collapsed="false">
      <c r="A22" s="19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" hidden="false" customHeight="false" outlineLevel="0" collapsed="false">
      <c r="A23" s="19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" hidden="false" customHeight="false" outlineLevel="0" collapsed="false">
      <c r="A24" s="19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" hidden="false" customHeight="false" outlineLevel="0" collapsed="false">
      <c r="A25" s="19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" hidden="false" customHeight="false" outlineLevel="0" collapsed="false">
      <c r="A26" s="19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19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4.25" hidden="false" customHeight="false" outlineLevel="0" collapsed="false">
      <c r="A28" s="24" t="s">
        <v>35</v>
      </c>
      <c r="B28" s="25" t="s">
        <v>36</v>
      </c>
      <c r="C28" s="25" t="s">
        <v>36</v>
      </c>
      <c r="D28" s="25" t="s">
        <v>36</v>
      </c>
      <c r="E28" s="25" t="n">
        <f aca="false">SUM(E14:E27)</f>
        <v>101</v>
      </c>
      <c r="F28" s="25" t="n">
        <f aca="false">SUM(F14:F27)</f>
        <v>86</v>
      </c>
      <c r="G28" s="25" t="n">
        <f aca="false">SUM(G14:G27)</f>
        <v>0</v>
      </c>
      <c r="H28" s="26"/>
      <c r="I28" s="25" t="n">
        <f aca="false">(E28-SUM(F28:G28))-K28</f>
        <v>15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75.25</v>
      </c>
      <c r="N28" s="27" t="n">
        <f aca="false">AVERAGE(N14:N27)</f>
        <v>0.7625</v>
      </c>
    </row>
    <row r="30" customFormat="false" ht="120" hidden="false" customHeight="true" outlineLevel="0" collapsed="false">
      <c r="A30" s="28" t="s">
        <v>37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4.25" hidden="false" customHeight="false" outlineLevel="0" collapsed="false">
      <c r="A32" s="29"/>
    </row>
    <row r="33" customFormat="false" ht="12.75" hidden="false" customHeight="true" outlineLevel="0" collapsed="false">
      <c r="B33" s="30" t="s">
        <v>38</v>
      </c>
      <c r="C33" s="30"/>
      <c r="D33" s="30"/>
      <c r="G33" s="4" t="s">
        <v>39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4.2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4.25" hidden="true" customHeight="false" outlineLevel="0" collapsed="false"/>
    <row r="37" customFormat="false" ht="45" hidden="false" customHeight="true" outlineLevel="0" collapsed="false">
      <c r="B37" s="33" t="str">
        <f aca="false">B10</f>
        <v>ROGELIO ENRIQUE TELONA TORRES</v>
      </c>
      <c r="C37" s="33"/>
      <c r="D37" s="33"/>
      <c r="E37" s="34"/>
      <c r="F37" s="34"/>
      <c r="G37" s="35" t="s">
        <v>40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6" activeCellId="1" sqref="A18:I27 F16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38.55"/>
    <col collapsed="false" customWidth="true" hidden="false" outlineLevel="0" max="2" min="2" style="1" width="4.73"/>
    <col collapsed="false" customWidth="true" hidden="false" outlineLevel="0" max="3" min="3" style="1" width="5.55"/>
    <col collapsed="false" customWidth="true" hidden="false" outlineLevel="0" max="4" min="4" style="1" width="21.82"/>
    <col collapsed="false" customWidth="true" hidden="false" outlineLevel="0" max="5" min="5" style="1" width="9.45"/>
    <col collapsed="false" customWidth="true" hidden="false" outlineLevel="0" max="12" min="6" style="1" width="7.55"/>
    <col collapsed="false" customWidth="false" hidden="false" outlineLevel="0" max="1024" min="13" style="1" width="11.46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4.2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4.2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4.2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4.2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4.25" hidden="false" customHeight="false" outlineLevel="0" collapsed="false">
      <c r="A6" s="5" t="s">
        <v>3</v>
      </c>
      <c r="B6" s="5"/>
      <c r="C6" s="5"/>
      <c r="D6" s="5"/>
      <c r="E6" s="6" t="str">
        <f aca="false">'1'!E6</f>
        <v>INFORMÁTICA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4.2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4.2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36" t="n">
        <f aca="false">'1'!E8</f>
        <v>2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Septiembre 2023 - Enero 2024</v>
      </c>
      <c r="M8" s="9"/>
      <c r="N8" s="9"/>
    </row>
    <row r="10" customFormat="false" ht="14.2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4.2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4.2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4.75" hidden="false" customHeight="false" outlineLevel="0" collapsed="false">
      <c r="A14" s="20" t="str">
        <f aca="false">'1'!A14</f>
        <v>Matemáticas Discretas</v>
      </c>
      <c r="B14" s="20" t="s">
        <v>41</v>
      </c>
      <c r="C14" s="20" t="str">
        <f aca="false">'1'!C14</f>
        <v>110-A</v>
      </c>
      <c r="D14" s="20" t="str">
        <f aca="false">'1'!D14</f>
        <v>IINF</v>
      </c>
      <c r="E14" s="20" t="n">
        <f aca="false">'1'!E14</f>
        <v>35</v>
      </c>
      <c r="F14" s="20" t="n">
        <v>33</v>
      </c>
      <c r="G14" s="20"/>
      <c r="H14" s="21"/>
      <c r="I14" s="20" t="n">
        <f aca="false">(E14-SUM(F14:G14))-K14</f>
        <v>2</v>
      </c>
      <c r="J14" s="21"/>
      <c r="K14" s="20" t="n">
        <v>0</v>
      </c>
      <c r="L14" s="21" t="n">
        <f aca="false">K14/E14</f>
        <v>0</v>
      </c>
      <c r="M14" s="20" t="n">
        <v>82</v>
      </c>
      <c r="N14" s="22" t="n">
        <v>0.74</v>
      </c>
    </row>
    <row r="15" s="23" customFormat="true" ht="24.75" hidden="false" customHeight="false" outlineLevel="0" collapsed="false">
      <c r="A15" s="20" t="str">
        <f aca="false">'1'!A15</f>
        <v>Fundamentos de Programación</v>
      </c>
      <c r="B15" s="20" t="s">
        <v>41</v>
      </c>
      <c r="C15" s="20" t="str">
        <f aca="false">'1'!C15</f>
        <v>110-A</v>
      </c>
      <c r="D15" s="20" t="str">
        <f aca="false">'1'!D15</f>
        <v>IINF</v>
      </c>
      <c r="E15" s="20" t="n">
        <f aca="false">'1'!E15</f>
        <v>35</v>
      </c>
      <c r="F15" s="20" t="n">
        <v>32</v>
      </c>
      <c r="G15" s="20"/>
      <c r="H15" s="21"/>
      <c r="I15" s="20" t="n">
        <f aca="false">(E15-SUM(F15:G15))-K15</f>
        <v>3</v>
      </c>
      <c r="J15" s="21"/>
      <c r="K15" s="20" t="n">
        <v>0</v>
      </c>
      <c r="L15" s="21" t="n">
        <f aca="false">K15/E15</f>
        <v>0</v>
      </c>
      <c r="M15" s="20" t="n">
        <v>83</v>
      </c>
      <c r="N15" s="22" t="n">
        <v>0.74</v>
      </c>
    </row>
    <row r="16" s="23" customFormat="true" ht="24.75" hidden="false" customHeight="false" outlineLevel="0" collapsed="false">
      <c r="A16" s="20" t="str">
        <f aca="false">'1'!A16</f>
        <v>Desarrollo de aplicaciones para dispositivos móviles</v>
      </c>
      <c r="B16" s="20" t="s">
        <v>42</v>
      </c>
      <c r="C16" s="20" t="str">
        <f aca="false">'1'!C16</f>
        <v>710-A</v>
      </c>
      <c r="D16" s="20" t="str">
        <f aca="false">'1'!D16</f>
        <v>IINF</v>
      </c>
      <c r="E16" s="20" t="n">
        <f aca="false">'1'!E16</f>
        <v>15</v>
      </c>
      <c r="F16" s="20" t="n">
        <v>0</v>
      </c>
      <c r="G16" s="20"/>
      <c r="H16" s="21"/>
      <c r="I16" s="20" t="n">
        <f aca="false">(E16-SUM(F16:G16))-K16</f>
        <v>15</v>
      </c>
      <c r="J16" s="21"/>
      <c r="K16" s="20" t="n">
        <v>0</v>
      </c>
      <c r="L16" s="21" t="n">
        <f aca="false">K16/E16</f>
        <v>0</v>
      </c>
      <c r="M16" s="20"/>
      <c r="N16" s="22"/>
    </row>
    <row r="17" s="23" customFormat="true" ht="24.75" hidden="false" customHeight="false" outlineLevel="0" collapsed="false">
      <c r="A17" s="20" t="str">
        <f aca="false">'1'!A17</f>
        <v>Desarrollo de aplicaciones Web</v>
      </c>
      <c r="B17" s="20" t="s">
        <v>42</v>
      </c>
      <c r="C17" s="20" t="str">
        <f aca="false">'1'!C17</f>
        <v>710-A</v>
      </c>
      <c r="D17" s="20" t="str">
        <f aca="false">'1'!D17</f>
        <v>IINF</v>
      </c>
      <c r="E17" s="20" t="n">
        <f aca="false">'1'!E17</f>
        <v>16</v>
      </c>
      <c r="F17" s="20" t="n">
        <v>0</v>
      </c>
      <c r="G17" s="20"/>
      <c r="H17" s="21"/>
      <c r="I17" s="20" t="n">
        <f aca="false">(E17-SUM(F17:G17))-K17</f>
        <v>16</v>
      </c>
      <c r="J17" s="21"/>
      <c r="K17" s="20" t="n">
        <v>0</v>
      </c>
      <c r="L17" s="21" t="n">
        <f aca="false">K17/E17</f>
        <v>0</v>
      </c>
      <c r="M17" s="20"/>
      <c r="N17" s="22"/>
    </row>
    <row r="18" s="23" customFormat="true" ht="12" hidden="false" customHeight="false" outlineLevel="0" collapsed="false">
      <c r="A18" s="20"/>
      <c r="B18" s="20"/>
      <c r="C18" s="20"/>
      <c r="D18" s="20"/>
      <c r="E18" s="20"/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4.25" hidden="false" customHeight="false" outlineLevel="0" collapsed="false">
      <c r="A28" s="24" t="s">
        <v>35</v>
      </c>
      <c r="B28" s="25" t="s">
        <v>36</v>
      </c>
      <c r="C28" s="25" t="s">
        <v>36</v>
      </c>
      <c r="D28" s="25" t="s">
        <v>36</v>
      </c>
      <c r="E28" s="25" t="n">
        <f aca="false">SUM(E14:E27)</f>
        <v>101</v>
      </c>
      <c r="F28" s="25" t="n">
        <f aca="false">SUM(F14:F27)</f>
        <v>65</v>
      </c>
      <c r="G28" s="25" t="n">
        <f aca="false">SUM(G14:G27)</f>
        <v>0</v>
      </c>
      <c r="H28" s="26" t="n">
        <f aca="false">SUM(F28:G28)/E28</f>
        <v>0.643564356435644</v>
      </c>
      <c r="I28" s="25" t="n">
        <f aca="false">(E28-SUM(F28:G28))-K28</f>
        <v>36</v>
      </c>
      <c r="J28" s="26" t="n">
        <f aca="false">I28/E28</f>
        <v>0.356435643564356</v>
      </c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82.5</v>
      </c>
      <c r="N28" s="27" t="n">
        <f aca="false">AVERAGE(N14:N27)</f>
        <v>0.74</v>
      </c>
    </row>
    <row r="30" customFormat="false" ht="120" hidden="false" customHeight="true" outlineLevel="0" collapsed="false">
      <c r="A30" s="28" t="s">
        <v>37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4.25" hidden="false" customHeight="false" outlineLevel="0" collapsed="false">
      <c r="A32" s="29"/>
    </row>
    <row r="33" customFormat="false" ht="12.75" hidden="false" customHeight="true" outlineLevel="0" collapsed="false">
      <c r="B33" s="30" t="s">
        <v>38</v>
      </c>
      <c r="C33" s="30"/>
      <c r="D33" s="30"/>
      <c r="G33" s="4" t="s">
        <v>39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4.2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4.25" hidden="true" customHeight="false" outlineLevel="0" collapsed="false"/>
    <row r="37" customFormat="false" ht="45" hidden="false" customHeight="true" outlineLevel="0" collapsed="false">
      <c r="B37" s="33" t="str">
        <f aca="false">B10</f>
        <v>ROGELIO ENRIQUE TELONA TORRES</v>
      </c>
      <c r="C37" s="33"/>
      <c r="D37" s="33"/>
      <c r="E37" s="34"/>
      <c r="F37" s="34"/>
      <c r="G37" s="35" t="str">
        <f aca="false">'1'!G37</f>
        <v>MARCOS CAGAL ORTIZ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5" colorId="64" zoomScale="100" zoomScaleNormal="100" zoomScalePageLayoutView="100" workbookViewId="0">
      <selection pane="topLeft" activeCell="B15" activeCellId="1" sqref="A18:I27 B15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38.55"/>
    <col collapsed="false" customWidth="true" hidden="false" outlineLevel="0" max="2" min="2" style="1" width="4.73"/>
    <col collapsed="false" customWidth="true" hidden="false" outlineLevel="0" max="3" min="3" style="1" width="5.55"/>
    <col collapsed="false" customWidth="true" hidden="false" outlineLevel="0" max="4" min="4" style="1" width="21.82"/>
    <col collapsed="false" customWidth="true" hidden="false" outlineLevel="0" max="5" min="5" style="1" width="9.45"/>
    <col collapsed="false" customWidth="true" hidden="false" outlineLevel="0" max="12" min="6" style="1" width="7.55"/>
    <col collapsed="false" customWidth="false" hidden="false" outlineLevel="0" max="1024" min="13" style="1" width="11.46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4.2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4.2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4.2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4.2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4.25" hidden="false" customHeight="false" outlineLevel="0" collapsed="false">
      <c r="A6" s="5" t="s">
        <v>3</v>
      </c>
      <c r="B6" s="5"/>
      <c r="C6" s="5"/>
      <c r="D6" s="5"/>
      <c r="E6" s="6" t="str">
        <f aca="false">'1'!E6</f>
        <v>INFORMÁTICA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4.2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4.2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36" t="n">
        <f aca="false">'1'!E8</f>
        <v>2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Septiembre 2023 - Enero 2024</v>
      </c>
      <c r="M8" s="9"/>
      <c r="N8" s="9"/>
    </row>
    <row r="10" customFormat="false" ht="14.2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4.2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4.2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4.75" hidden="false" customHeight="false" outlineLevel="0" collapsed="false">
      <c r="A14" s="20" t="str">
        <f aca="false">'1'!A14</f>
        <v>Matemáticas Discretas</v>
      </c>
      <c r="B14" s="20" t="s">
        <v>43</v>
      </c>
      <c r="C14" s="20" t="str">
        <f aca="false">'1'!C14</f>
        <v>110-A</v>
      </c>
      <c r="D14" s="20" t="str">
        <f aca="false">'1'!D14</f>
        <v>IINF</v>
      </c>
      <c r="E14" s="20" t="n">
        <f aca="false">'1'!E14</f>
        <v>35</v>
      </c>
      <c r="F14" s="20" t="n">
        <v>22</v>
      </c>
      <c r="G14" s="20"/>
      <c r="H14" s="21"/>
      <c r="I14" s="20" t="n">
        <f aca="false">(E14-SUM(F14:G14))-K14</f>
        <v>13</v>
      </c>
      <c r="J14" s="21"/>
      <c r="K14" s="20" t="n">
        <v>0</v>
      </c>
      <c r="L14" s="21" t="n">
        <f aca="false">K14/E14</f>
        <v>0</v>
      </c>
      <c r="M14" s="20" t="n">
        <v>57</v>
      </c>
      <c r="N14" s="22" t="n">
        <v>0.63</v>
      </c>
    </row>
    <row r="15" s="23" customFormat="true" ht="24.75" hidden="false" customHeight="false" outlineLevel="0" collapsed="false">
      <c r="A15" s="20" t="str">
        <f aca="false">'1'!A14</f>
        <v>Matemáticas Discretas</v>
      </c>
      <c r="B15" s="20" t="s">
        <v>44</v>
      </c>
      <c r="C15" s="20" t="str">
        <f aca="false">'1'!C14</f>
        <v>110-A</v>
      </c>
      <c r="D15" s="20" t="str">
        <f aca="false">'1'!D14</f>
        <v>IINF</v>
      </c>
      <c r="E15" s="20" t="n">
        <f aca="false">'1'!E14</f>
        <v>35</v>
      </c>
      <c r="F15" s="20" t="n">
        <v>21</v>
      </c>
      <c r="G15" s="20"/>
      <c r="H15" s="21"/>
      <c r="I15" s="20" t="n">
        <f aca="false">(E15-SUM(F15:G15))-K15</f>
        <v>14</v>
      </c>
      <c r="J15" s="21"/>
      <c r="K15" s="20" t="n">
        <v>0</v>
      </c>
      <c r="L15" s="21" t="n">
        <f aca="false">K15/E15</f>
        <v>0</v>
      </c>
      <c r="M15" s="20" t="n">
        <v>50</v>
      </c>
      <c r="N15" s="22" t="n">
        <v>0.6</v>
      </c>
    </row>
    <row r="16" s="23" customFormat="true" ht="24.75" hidden="false" customHeight="false" outlineLevel="0" collapsed="false">
      <c r="A16" s="20" t="str">
        <f aca="false">'1'!A15</f>
        <v>Fundamentos de Programación</v>
      </c>
      <c r="B16" s="20" t="s">
        <v>43</v>
      </c>
      <c r="C16" s="20" t="str">
        <f aca="false">'1'!C15</f>
        <v>110-A</v>
      </c>
      <c r="D16" s="20" t="str">
        <f aca="false">'1'!D15</f>
        <v>IINF</v>
      </c>
      <c r="E16" s="20" t="n">
        <f aca="false">'1'!E15</f>
        <v>35</v>
      </c>
      <c r="F16" s="20" t="n">
        <v>8</v>
      </c>
      <c r="G16" s="20"/>
      <c r="H16" s="21"/>
      <c r="I16" s="20" t="n">
        <f aca="false">(E16-SUM(F16:G16))-K16</f>
        <v>27</v>
      </c>
      <c r="J16" s="21"/>
      <c r="K16" s="20" t="n">
        <v>0</v>
      </c>
      <c r="L16" s="21" t="n">
        <f aca="false">K16/E16</f>
        <v>0</v>
      </c>
      <c r="M16" s="20" t="n">
        <v>21</v>
      </c>
      <c r="N16" s="22" t="n">
        <v>0.23</v>
      </c>
    </row>
    <row r="17" s="23" customFormat="true" ht="24.75" hidden="false" customHeight="false" outlineLevel="0" collapsed="false">
      <c r="A17" s="20" t="str">
        <f aca="false">'1'!A16</f>
        <v>Desarrollo de aplicaciones para dispositivos móviles</v>
      </c>
      <c r="B17" s="20" t="s">
        <v>41</v>
      </c>
      <c r="C17" s="20" t="str">
        <f aca="false">'1'!C16</f>
        <v>710-A</v>
      </c>
      <c r="D17" s="20" t="str">
        <f aca="false">'1'!D16</f>
        <v>IINF</v>
      </c>
      <c r="E17" s="20" t="n">
        <f aca="false">'1'!E16</f>
        <v>15</v>
      </c>
      <c r="F17" s="20" t="n">
        <v>10</v>
      </c>
      <c r="G17" s="20"/>
      <c r="H17" s="21"/>
      <c r="I17" s="20" t="n">
        <f aca="false">(E17-SUM(F17:G17))-K17</f>
        <v>5</v>
      </c>
      <c r="J17" s="21"/>
      <c r="K17" s="20" t="n">
        <v>0</v>
      </c>
      <c r="L17" s="21" t="n">
        <f aca="false">K17/E17</f>
        <v>0</v>
      </c>
      <c r="M17" s="20" t="n">
        <v>60</v>
      </c>
      <c r="N17" s="22" t="n">
        <v>0.67</v>
      </c>
    </row>
    <row r="18" s="23" customFormat="true" ht="24.75" hidden="false" customHeight="false" outlineLevel="0" collapsed="false">
      <c r="A18" s="20" t="str">
        <f aca="false">'1'!A17</f>
        <v>Desarrollo de aplicaciones Web</v>
      </c>
      <c r="B18" s="20" t="s">
        <v>42</v>
      </c>
      <c r="C18" s="20" t="str">
        <f aca="false">'1'!C17</f>
        <v>710-A</v>
      </c>
      <c r="D18" s="20" t="str">
        <f aca="false">'1'!D17</f>
        <v>IINF</v>
      </c>
      <c r="E18" s="20" t="n">
        <f aca="false">'1'!E17</f>
        <v>16</v>
      </c>
      <c r="F18" s="20" t="n">
        <v>0</v>
      </c>
      <c r="G18" s="20"/>
      <c r="H18" s="21"/>
      <c r="I18" s="20" t="n">
        <f aca="false">(E18-SUM(F18:G18))-K18</f>
        <v>16</v>
      </c>
      <c r="J18" s="21"/>
      <c r="K18" s="20" t="n">
        <v>0</v>
      </c>
      <c r="L18" s="21" t="n">
        <f aca="false">K18/E18</f>
        <v>0</v>
      </c>
      <c r="M18" s="20"/>
      <c r="N18" s="22"/>
    </row>
    <row r="19" s="23" customFormat="true" ht="12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4.25" hidden="false" customHeight="false" outlineLevel="0" collapsed="false">
      <c r="A28" s="24" t="s">
        <v>35</v>
      </c>
      <c r="B28" s="25" t="s">
        <v>36</v>
      </c>
      <c r="C28" s="25" t="s">
        <v>36</v>
      </c>
      <c r="D28" s="25" t="s">
        <v>36</v>
      </c>
      <c r="E28" s="25" t="n">
        <f aca="false">SUM(E14:E27)</f>
        <v>136</v>
      </c>
      <c r="F28" s="25" t="n">
        <f aca="false">SUM(F14:F27)</f>
        <v>61</v>
      </c>
      <c r="G28" s="25" t="n">
        <f aca="false">SUM(G14:G27)</f>
        <v>0</v>
      </c>
      <c r="H28" s="26" t="n">
        <f aca="false">SUM(F28:G28)/E28</f>
        <v>0.448529411764706</v>
      </c>
      <c r="I28" s="25" t="n">
        <f aca="false">(E28-SUM(F28:G28))-K28</f>
        <v>75</v>
      </c>
      <c r="J28" s="26" t="n">
        <f aca="false">I28/E28</f>
        <v>0.551470588235294</v>
      </c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47</v>
      </c>
      <c r="N28" s="27" t="n">
        <f aca="false">AVERAGE(N14:N27)</f>
        <v>0.5325</v>
      </c>
    </row>
    <row r="30" customFormat="false" ht="120" hidden="false" customHeight="true" outlineLevel="0" collapsed="false">
      <c r="A30" s="28" t="s">
        <v>37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4.25" hidden="false" customHeight="false" outlineLevel="0" collapsed="false">
      <c r="A32" s="29"/>
    </row>
    <row r="33" customFormat="false" ht="12.75" hidden="false" customHeight="true" outlineLevel="0" collapsed="false">
      <c r="B33" s="30" t="s">
        <v>38</v>
      </c>
      <c r="C33" s="30"/>
      <c r="D33" s="30"/>
      <c r="G33" s="4" t="s">
        <v>39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4.2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4.25" hidden="true" customHeight="false" outlineLevel="0" collapsed="false"/>
    <row r="37" customFormat="false" ht="45" hidden="false" customHeight="true" outlineLevel="0" collapsed="false">
      <c r="B37" s="33" t="str">
        <f aca="false">B10</f>
        <v>ROGELIO ENRIQUE TELONA TORRES</v>
      </c>
      <c r="C37" s="33"/>
      <c r="D37" s="33"/>
      <c r="E37" s="34"/>
      <c r="F37" s="34"/>
      <c r="G37" s="35" t="str">
        <f aca="false">'1'!G37</f>
        <v>MARCOS CAGAL ORTIZ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N23" activeCellId="1" sqref="A18:I27 N23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38.55"/>
    <col collapsed="false" customWidth="true" hidden="false" outlineLevel="0" max="2" min="2" style="1" width="4.73"/>
    <col collapsed="false" customWidth="true" hidden="false" outlineLevel="0" max="3" min="3" style="1" width="5.55"/>
    <col collapsed="false" customWidth="true" hidden="false" outlineLevel="0" max="4" min="4" style="1" width="21.82"/>
    <col collapsed="false" customWidth="true" hidden="false" outlineLevel="0" max="5" min="5" style="1" width="9.45"/>
    <col collapsed="false" customWidth="true" hidden="false" outlineLevel="0" max="12" min="6" style="1" width="7.55"/>
    <col collapsed="false" customWidth="false" hidden="false" outlineLevel="0" max="1024" min="13" style="1" width="11.46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4.2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4.2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4.2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4.2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4.25" hidden="false" customHeight="false" outlineLevel="0" collapsed="false">
      <c r="A6" s="5" t="s">
        <v>3</v>
      </c>
      <c r="B6" s="5"/>
      <c r="C6" s="5"/>
      <c r="D6" s="5"/>
      <c r="E6" s="6" t="str">
        <f aca="false">'1'!E6</f>
        <v>INFORMÁTICA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4.2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4.2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36" t="n">
        <f aca="false">'1'!E8</f>
        <v>2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Septiembre 2023 - Enero 2024</v>
      </c>
      <c r="M8" s="9"/>
      <c r="N8" s="9"/>
    </row>
    <row r="10" customFormat="false" ht="14.2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4.2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4.2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3.1" hidden="false" customHeight="true" outlineLevel="0" collapsed="false">
      <c r="A14" s="20" t="str">
        <f aca="false">'1'!A14</f>
        <v>Matemáticas Discretas</v>
      </c>
      <c r="B14" s="20" t="s">
        <v>45</v>
      </c>
      <c r="C14" s="20" t="str">
        <f aca="false">'1'!C14</f>
        <v>110-A</v>
      </c>
      <c r="D14" s="20" t="str">
        <f aca="false">'1'!D14</f>
        <v>IINF</v>
      </c>
      <c r="E14" s="20" t="n">
        <f aca="false">'1'!E14</f>
        <v>35</v>
      </c>
      <c r="F14" s="20" t="n">
        <v>27</v>
      </c>
      <c r="G14" s="20"/>
      <c r="H14" s="21"/>
      <c r="I14" s="20" t="n">
        <f aca="false">(E14-SUM(F14:G14))-K14</f>
        <v>8</v>
      </c>
      <c r="J14" s="21"/>
      <c r="K14" s="20" t="n">
        <v>0</v>
      </c>
      <c r="L14" s="21" t="n">
        <f aca="false">K14/E14</f>
        <v>0</v>
      </c>
      <c r="M14" s="20" t="n">
        <v>67</v>
      </c>
      <c r="N14" s="22" t="n">
        <v>0.77</v>
      </c>
    </row>
    <row r="15" s="23" customFormat="true" ht="23.1" hidden="false" customHeight="true" outlineLevel="0" collapsed="false">
      <c r="A15" s="20" t="str">
        <f aca="false">'1'!A14</f>
        <v>Matemáticas Discretas</v>
      </c>
      <c r="B15" s="20" t="s">
        <v>46</v>
      </c>
      <c r="C15" s="20" t="str">
        <f aca="false">'1'!C14</f>
        <v>110-A</v>
      </c>
      <c r="D15" s="20" t="str">
        <f aca="false">'1'!D14</f>
        <v>IINF</v>
      </c>
      <c r="E15" s="20" t="n">
        <f aca="false">'1'!E14</f>
        <v>35</v>
      </c>
      <c r="F15" s="20" t="n">
        <v>25</v>
      </c>
      <c r="G15" s="20"/>
      <c r="H15" s="21"/>
      <c r="I15" s="20" t="n">
        <f aca="false">(E15-SUM(F15:G15))-K15</f>
        <v>10</v>
      </c>
      <c r="J15" s="21"/>
      <c r="K15" s="20" t="n">
        <v>0</v>
      </c>
      <c r="L15" s="21" t="n">
        <f aca="false">K15/E15</f>
        <v>0</v>
      </c>
      <c r="M15" s="20" t="n">
        <v>65</v>
      </c>
      <c r="N15" s="22" t="n">
        <v>0.71</v>
      </c>
    </row>
    <row r="16" s="23" customFormat="true" ht="12.8" hidden="false" customHeight="false" outlineLevel="0" collapsed="false">
      <c r="A16" s="20" t="str">
        <f aca="false">'1'!A15</f>
        <v>Fundamentos de Programación</v>
      </c>
      <c r="B16" s="20" t="s">
        <v>44</v>
      </c>
      <c r="C16" s="20" t="str">
        <f aca="false">'1'!C15</f>
        <v>110-A</v>
      </c>
      <c r="D16" s="20" t="str">
        <f aca="false">'1'!D15</f>
        <v>IINF</v>
      </c>
      <c r="E16" s="20" t="n">
        <f aca="false">'1'!E15</f>
        <v>35</v>
      </c>
      <c r="F16" s="20" t="n">
        <v>9</v>
      </c>
      <c r="G16" s="20"/>
      <c r="H16" s="37"/>
      <c r="I16" s="20" t="n">
        <f aca="false">(E16-SUM(F16:G16))-K16</f>
        <v>26</v>
      </c>
      <c r="J16" s="37"/>
      <c r="K16" s="20" t="n">
        <f aca="false">'1'!K15</f>
        <v>0</v>
      </c>
      <c r="L16" s="37" t="n">
        <f aca="false">'1'!L15</f>
        <v>0</v>
      </c>
      <c r="M16" s="20" t="n">
        <v>24</v>
      </c>
      <c r="N16" s="22" t="n">
        <v>0.26</v>
      </c>
    </row>
    <row r="17" s="23" customFormat="true" ht="12.8" hidden="false" customHeight="false" outlineLevel="0" collapsed="false">
      <c r="A17" s="20" t="str">
        <f aca="false">'1'!A15</f>
        <v>Fundamentos de Programación</v>
      </c>
      <c r="B17" s="20" t="s">
        <v>45</v>
      </c>
      <c r="C17" s="20" t="str">
        <f aca="false">'1'!C15</f>
        <v>110-A</v>
      </c>
      <c r="D17" s="20" t="str">
        <f aca="false">'1'!D15</f>
        <v>IINF</v>
      </c>
      <c r="E17" s="20" t="n">
        <f aca="false">'1'!E15</f>
        <v>35</v>
      </c>
      <c r="F17" s="20" t="n">
        <v>9</v>
      </c>
      <c r="G17" s="20"/>
      <c r="H17" s="37"/>
      <c r="I17" s="20" t="n">
        <f aca="false">(E17-SUM(F17:G17))-K17</f>
        <v>26</v>
      </c>
      <c r="J17" s="37"/>
      <c r="K17" s="20" t="n">
        <f aca="false">'1'!K15</f>
        <v>0</v>
      </c>
      <c r="L17" s="37" t="n">
        <f aca="false">'1'!L15</f>
        <v>0</v>
      </c>
      <c r="M17" s="20" t="n">
        <v>24</v>
      </c>
      <c r="N17" s="22" t="n">
        <v>0.26</v>
      </c>
    </row>
    <row r="18" s="23" customFormat="true" ht="12.8" hidden="false" customHeight="false" outlineLevel="0" collapsed="false">
      <c r="A18" s="20" t="str">
        <f aca="false">'1'!A16</f>
        <v>Desarrollo de aplicaciones para dispositivos móviles</v>
      </c>
      <c r="B18" s="20" t="s">
        <v>43</v>
      </c>
      <c r="C18" s="20" t="str">
        <f aca="false">'1'!C16</f>
        <v>710-A</v>
      </c>
      <c r="D18" s="20" t="str">
        <f aca="false">'1'!D16</f>
        <v>IINF</v>
      </c>
      <c r="E18" s="20" t="n">
        <f aca="false">'1'!E16</f>
        <v>15</v>
      </c>
      <c r="F18" s="20" t="n">
        <v>10</v>
      </c>
      <c r="G18" s="20"/>
      <c r="H18" s="21"/>
      <c r="I18" s="20" t="n">
        <f aca="false">(E18-SUM(F18:G18))-K18</f>
        <v>5</v>
      </c>
      <c r="J18" s="21"/>
      <c r="K18" s="20" t="n">
        <v>0</v>
      </c>
      <c r="L18" s="21" t="n">
        <f aca="false">K18/E18</f>
        <v>0</v>
      </c>
      <c r="M18" s="20" t="n">
        <v>65</v>
      </c>
      <c r="N18" s="22" t="n">
        <v>0.67</v>
      </c>
    </row>
    <row r="19" s="23" customFormat="true" ht="12.8" hidden="false" customHeight="false" outlineLevel="0" collapsed="false">
      <c r="A19" s="20" t="str">
        <f aca="false">'1'!A16</f>
        <v>Desarrollo de aplicaciones para dispositivos móviles</v>
      </c>
      <c r="B19" s="20" t="s">
        <v>44</v>
      </c>
      <c r="C19" s="20" t="str">
        <f aca="false">'1'!C16</f>
        <v>710-A</v>
      </c>
      <c r="D19" s="20" t="str">
        <f aca="false">'1'!D16</f>
        <v>IINF</v>
      </c>
      <c r="E19" s="20" t="n">
        <f aca="false">'1'!E16</f>
        <v>15</v>
      </c>
      <c r="F19" s="20" t="n">
        <v>7</v>
      </c>
      <c r="G19" s="20"/>
      <c r="H19" s="21"/>
      <c r="I19" s="20" t="n">
        <f aca="false">(E19-SUM(F19:G19))-K19</f>
        <v>8</v>
      </c>
      <c r="J19" s="21"/>
      <c r="K19" s="20" t="n">
        <v>0</v>
      </c>
      <c r="L19" s="21" t="n">
        <f aca="false">K19/E19</f>
        <v>0</v>
      </c>
      <c r="M19" s="20" t="n">
        <v>45</v>
      </c>
      <c r="N19" s="22" t="n">
        <v>0.47</v>
      </c>
    </row>
    <row r="20" s="23" customFormat="true" ht="12.8" hidden="false" customHeight="false" outlineLevel="0" collapsed="false">
      <c r="A20" s="20" t="str">
        <f aca="false">'1'!A17</f>
        <v>Desarrollo de aplicaciones Web</v>
      </c>
      <c r="B20" s="20" t="s">
        <v>43</v>
      </c>
      <c r="C20" s="20" t="str">
        <f aca="false">'1'!C17</f>
        <v>710-A</v>
      </c>
      <c r="D20" s="20" t="str">
        <f aca="false">'1'!D17</f>
        <v>IINF</v>
      </c>
      <c r="E20" s="20" t="n">
        <v>16</v>
      </c>
      <c r="F20" s="20" t="n">
        <v>14</v>
      </c>
      <c r="G20" s="20"/>
      <c r="H20" s="21"/>
      <c r="I20" s="20" t="n">
        <f aca="false">(E20-SUM(F20:G20))-K20</f>
        <v>2</v>
      </c>
      <c r="J20" s="21"/>
      <c r="K20" s="20" t="n">
        <v>0</v>
      </c>
      <c r="L20" s="21" t="n">
        <f aca="false">K20/E20</f>
        <v>0</v>
      </c>
      <c r="M20" s="20" t="n">
        <v>76</v>
      </c>
      <c r="N20" s="22" t="n">
        <v>0.69</v>
      </c>
    </row>
    <row r="21" s="23" customFormat="true" ht="12.8" hidden="false" customHeight="false" outlineLevel="0" collapsed="false">
      <c r="A21" s="20" t="str">
        <f aca="false">'1'!A17</f>
        <v>Desarrollo de aplicaciones Web</v>
      </c>
      <c r="B21" s="20" t="s">
        <v>43</v>
      </c>
      <c r="C21" s="20" t="str">
        <f aca="false">'1'!C17</f>
        <v>710-A</v>
      </c>
      <c r="D21" s="20" t="str">
        <f aca="false">'1'!D17</f>
        <v>IINF</v>
      </c>
      <c r="E21" s="20" t="n">
        <v>16</v>
      </c>
      <c r="F21" s="20" t="n">
        <v>10</v>
      </c>
      <c r="G21" s="20"/>
      <c r="H21" s="21"/>
      <c r="I21" s="20" t="n">
        <f aca="false">(E21-SUM(F21:G21))-K21</f>
        <v>6</v>
      </c>
      <c r="J21" s="21"/>
      <c r="K21" s="20" t="n">
        <v>0</v>
      </c>
      <c r="L21" s="21" t="n">
        <f aca="false">K21/E21</f>
        <v>0</v>
      </c>
      <c r="M21" s="20" t="n">
        <v>61</v>
      </c>
      <c r="N21" s="22" t="n">
        <v>0.63</v>
      </c>
    </row>
    <row r="22" s="23" customFormat="true" ht="12.8" hidden="false" customHeight="false" outlineLevel="0" collapsed="false">
      <c r="A22" s="20" t="str">
        <f aca="false">'1'!A17</f>
        <v>Desarrollo de aplicaciones Web</v>
      </c>
      <c r="B22" s="20" t="s">
        <v>44</v>
      </c>
      <c r="C22" s="20" t="str">
        <f aca="false">'1'!C17</f>
        <v>710-A</v>
      </c>
      <c r="D22" s="20" t="str">
        <f aca="false">'1'!D17</f>
        <v>IINF</v>
      </c>
      <c r="E22" s="20" t="n">
        <v>16</v>
      </c>
      <c r="F22" s="20" t="n">
        <v>13</v>
      </c>
      <c r="G22" s="20"/>
      <c r="H22" s="21"/>
      <c r="I22" s="20" t="n">
        <f aca="false">(E22-SUM(F22:G22))-K22</f>
        <v>3</v>
      </c>
      <c r="J22" s="21"/>
      <c r="K22" s="20" t="n">
        <v>0</v>
      </c>
      <c r="L22" s="21" t="n">
        <f aca="false">K22/E22</f>
        <v>0</v>
      </c>
      <c r="M22" s="20" t="n">
        <v>77</v>
      </c>
      <c r="N22" s="22" t="n">
        <v>0.81</v>
      </c>
    </row>
    <row r="23" s="23" customFormat="true" ht="12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4.25" hidden="false" customHeight="false" outlineLevel="0" collapsed="false">
      <c r="A28" s="24" t="s">
        <v>35</v>
      </c>
      <c r="B28" s="25" t="s">
        <v>36</v>
      </c>
      <c r="C28" s="25" t="s">
        <v>36</v>
      </c>
      <c r="D28" s="25" t="s">
        <v>36</v>
      </c>
      <c r="E28" s="25" t="n">
        <f aca="false">SUM(E14:E27)</f>
        <v>218</v>
      </c>
      <c r="F28" s="25" t="n">
        <f aca="false">SUM(F14:F27)</f>
        <v>124</v>
      </c>
      <c r="G28" s="25" t="n">
        <f aca="false">SUM(G14:G27)</f>
        <v>0</v>
      </c>
      <c r="H28" s="26" t="n">
        <f aca="false">SUM(F28:G28)/E28</f>
        <v>0.568807339449541</v>
      </c>
      <c r="I28" s="25" t="n">
        <f aca="false">(E28-SUM(F28:G28))-K28</f>
        <v>94</v>
      </c>
      <c r="J28" s="26" t="n">
        <f aca="false">I28/E28</f>
        <v>0.431192660550459</v>
      </c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56</v>
      </c>
      <c r="N28" s="27" t="n">
        <f aca="false">AVERAGE(N14:N27)</f>
        <v>0.585555555555555</v>
      </c>
    </row>
    <row r="30" customFormat="false" ht="120" hidden="false" customHeight="true" outlineLevel="0" collapsed="false">
      <c r="A30" s="28" t="s">
        <v>37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4.25" hidden="false" customHeight="false" outlineLevel="0" collapsed="false">
      <c r="A32" s="29"/>
    </row>
    <row r="33" customFormat="false" ht="12.75" hidden="false" customHeight="true" outlineLevel="0" collapsed="false">
      <c r="B33" s="30" t="s">
        <v>38</v>
      </c>
      <c r="C33" s="30"/>
      <c r="D33" s="30"/>
      <c r="G33" s="4" t="s">
        <v>39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4.2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4.25" hidden="true" customHeight="false" outlineLevel="0" collapsed="false"/>
    <row r="37" customFormat="false" ht="45" hidden="false" customHeight="true" outlineLevel="0" collapsed="false">
      <c r="B37" s="33" t="str">
        <f aca="false">B10</f>
        <v>ROGELIO ENRIQUE TELONA TORRES</v>
      </c>
      <c r="C37" s="33"/>
      <c r="D37" s="33"/>
      <c r="E37" s="34"/>
      <c r="F37" s="34"/>
      <c r="G37" s="35" t="str">
        <f aca="false">'1'!G37</f>
        <v>MARCOS CAGAL ORTIZ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8" activeCellId="0" sqref="A18:I27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38.55"/>
    <col collapsed="false" customWidth="true" hidden="false" outlineLevel="0" max="2" min="2" style="1" width="4.73"/>
    <col collapsed="false" customWidth="true" hidden="false" outlineLevel="0" max="3" min="3" style="1" width="5.55"/>
    <col collapsed="false" customWidth="true" hidden="false" outlineLevel="0" max="4" min="4" style="1" width="21.82"/>
    <col collapsed="false" customWidth="true" hidden="false" outlineLevel="0" max="5" min="5" style="1" width="9.45"/>
    <col collapsed="false" customWidth="true" hidden="false" outlineLevel="0" max="12" min="6" style="1" width="7.55"/>
    <col collapsed="false" customWidth="false" hidden="false" outlineLevel="0" max="1024" min="13" style="1" width="11.46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4.2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4.2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4.2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4.2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4.25" hidden="false" customHeight="false" outlineLevel="0" collapsed="false">
      <c r="A6" s="5" t="s">
        <v>3</v>
      </c>
      <c r="B6" s="5"/>
      <c r="C6" s="5"/>
      <c r="D6" s="5"/>
      <c r="E6" s="6" t="str">
        <f aca="false">'1'!E6</f>
        <v>INFORMÁTICA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4.2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4.25" hidden="false" customHeight="false" outlineLevel="0" collapsed="false">
      <c r="A8" s="8" t="s">
        <v>5</v>
      </c>
      <c r="B8" s="9" t="s">
        <v>47</v>
      </c>
      <c r="C8" s="9"/>
      <c r="D8" s="10" t="s">
        <v>7</v>
      </c>
      <c r="E8" s="36" t="n">
        <f aca="false">'1'!E8</f>
        <v>2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Septiembre 2023 - Enero 2024</v>
      </c>
      <c r="M8" s="9"/>
      <c r="N8" s="9"/>
    </row>
    <row r="10" customFormat="false" ht="14.2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4.2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4.2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4.75" hidden="false" customHeight="false" outlineLevel="0" collapsed="false">
      <c r="A14" s="20" t="str">
        <f aca="false">'1'!A14</f>
        <v>Matemáticas Discretas</v>
      </c>
      <c r="B14" s="20" t="s">
        <v>48</v>
      </c>
      <c r="C14" s="20" t="str">
        <f aca="false">'1'!C14</f>
        <v>110-A</v>
      </c>
      <c r="D14" s="20" t="str">
        <f aca="false">'1'!D14</f>
        <v>IINF</v>
      </c>
      <c r="E14" s="20" t="n">
        <f aca="false">'1'!E14</f>
        <v>35</v>
      </c>
      <c r="F14" s="20" t="n">
        <v>18</v>
      </c>
      <c r="G14" s="20" t="n">
        <v>10</v>
      </c>
      <c r="H14" s="21" t="n">
        <f aca="false">(F14+G14)/E14</f>
        <v>0.8</v>
      </c>
      <c r="I14" s="20" t="n">
        <f aca="false">(E14-SUM(F14:G14))-K14</f>
        <v>7</v>
      </c>
      <c r="J14" s="21" t="n">
        <f aca="false">I14/E14</f>
        <v>0.2</v>
      </c>
      <c r="K14" s="20" t="n">
        <v>0</v>
      </c>
      <c r="L14" s="21" t="n">
        <f aca="false">K14/E14</f>
        <v>0</v>
      </c>
      <c r="M14" s="20" t="n">
        <v>69</v>
      </c>
      <c r="N14" s="22" t="n">
        <v>0.8</v>
      </c>
    </row>
    <row r="15" s="23" customFormat="true" ht="24.75" hidden="false" customHeight="false" outlineLevel="0" collapsed="false">
      <c r="A15" s="20" t="str">
        <f aca="false">'1'!A15</f>
        <v>Fundamentos de Programación</v>
      </c>
      <c r="B15" s="20" t="s">
        <v>48</v>
      </c>
      <c r="C15" s="20" t="str">
        <f aca="false">'1'!C15</f>
        <v>110-A</v>
      </c>
      <c r="D15" s="20" t="str">
        <f aca="false">'1'!D15</f>
        <v>IINF</v>
      </c>
      <c r="E15" s="20" t="n">
        <f aca="false">'1'!E15</f>
        <v>35</v>
      </c>
      <c r="F15" s="20" t="n">
        <v>4</v>
      </c>
      <c r="G15" s="20" t="n">
        <v>24</v>
      </c>
      <c r="H15" s="21" t="n">
        <f aca="false">F15/E15</f>
        <v>0.114285714285714</v>
      </c>
      <c r="I15" s="20" t="n">
        <f aca="false">(E15-SUM(F15:G15))-K15</f>
        <v>7</v>
      </c>
      <c r="J15" s="21" t="n">
        <f aca="false">I15/E15</f>
        <v>0.2</v>
      </c>
      <c r="K15" s="20" t="n">
        <v>0</v>
      </c>
      <c r="L15" s="21" t="n">
        <f aca="false">K15/E15</f>
        <v>0</v>
      </c>
      <c r="M15" s="20" t="n">
        <v>69</v>
      </c>
      <c r="N15" s="22" t="n">
        <v>0.8</v>
      </c>
    </row>
    <row r="16" s="23" customFormat="true" ht="24.75" hidden="false" customHeight="false" outlineLevel="0" collapsed="false">
      <c r="A16" s="20" t="str">
        <f aca="false">'1'!A16</f>
        <v>Desarrollo de aplicaciones para dispositivos móviles</v>
      </c>
      <c r="B16" s="20" t="s">
        <v>48</v>
      </c>
      <c r="C16" s="20" t="str">
        <f aca="false">'1'!C16</f>
        <v>710-A</v>
      </c>
      <c r="D16" s="20" t="str">
        <f aca="false">'1'!D16</f>
        <v>IINF</v>
      </c>
      <c r="E16" s="20" t="n">
        <f aca="false">'1'!E16</f>
        <v>15</v>
      </c>
      <c r="F16" s="20" t="n">
        <v>7</v>
      </c>
      <c r="G16" s="20" t="n">
        <v>7</v>
      </c>
      <c r="H16" s="21" t="n">
        <f aca="false">F16/E16</f>
        <v>0.466666666666667</v>
      </c>
      <c r="I16" s="20" t="n">
        <f aca="false">(E16-SUM(F16:G16))-K16</f>
        <v>1</v>
      </c>
      <c r="J16" s="21" t="n">
        <f aca="false">I16/E16</f>
        <v>0.0666666666666667</v>
      </c>
      <c r="K16" s="20" t="n">
        <v>0</v>
      </c>
      <c r="L16" s="21" t="n">
        <f aca="false">K16/E16</f>
        <v>0</v>
      </c>
      <c r="M16" s="20" t="n">
        <v>82</v>
      </c>
      <c r="N16" s="22" t="n">
        <v>0.6</v>
      </c>
    </row>
    <row r="17" s="23" customFormat="true" ht="24.75" hidden="false" customHeight="false" outlineLevel="0" collapsed="false">
      <c r="A17" s="20" t="str">
        <f aca="false">'1'!A17</f>
        <v>Desarrollo de aplicaciones Web</v>
      </c>
      <c r="B17" s="20" t="s">
        <v>48</v>
      </c>
      <c r="C17" s="20" t="str">
        <f aca="false">'1'!C17</f>
        <v>710-A</v>
      </c>
      <c r="D17" s="20" t="str">
        <f aca="false">'1'!D17</f>
        <v>IINF</v>
      </c>
      <c r="E17" s="20" t="n">
        <f aca="false">'1'!E17</f>
        <v>16</v>
      </c>
      <c r="F17" s="20" t="n">
        <v>10</v>
      </c>
      <c r="G17" s="20" t="n">
        <v>4</v>
      </c>
      <c r="H17" s="21" t="n">
        <f aca="false">F17/E17</f>
        <v>0.625</v>
      </c>
      <c r="I17" s="20" t="n">
        <f aca="false">(E17-SUM(F17:G17))-K17</f>
        <v>2</v>
      </c>
      <c r="J17" s="21" t="n">
        <f aca="false">I17/E17</f>
        <v>0.125</v>
      </c>
      <c r="K17" s="20" t="n">
        <v>0</v>
      </c>
      <c r="L17" s="21" t="n">
        <f aca="false">K17/E17</f>
        <v>0</v>
      </c>
      <c r="M17" s="20" t="n">
        <v>78</v>
      </c>
      <c r="N17" s="22" t="n">
        <v>0.81</v>
      </c>
    </row>
    <row r="18" s="23" customFormat="true" ht="12.8" hidden="false" customHeight="false" outlineLevel="0" collapsed="false">
      <c r="A18" s="20"/>
      <c r="B18" s="20"/>
      <c r="C18" s="20"/>
      <c r="D18" s="20"/>
      <c r="E18" s="20"/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4.25" hidden="false" customHeight="false" outlineLevel="0" collapsed="false">
      <c r="A28" s="24" t="s">
        <v>35</v>
      </c>
      <c r="B28" s="25" t="s">
        <v>36</v>
      </c>
      <c r="C28" s="25" t="s">
        <v>36</v>
      </c>
      <c r="D28" s="25" t="s">
        <v>36</v>
      </c>
      <c r="E28" s="25" t="n">
        <f aca="false">SUM(E14:E27)</f>
        <v>101</v>
      </c>
      <c r="F28" s="25" t="n">
        <f aca="false">SUM(F14:F27)</f>
        <v>39</v>
      </c>
      <c r="G28" s="25" t="n">
        <f aca="false">SUM(G14:G27)</f>
        <v>45</v>
      </c>
      <c r="H28" s="26" t="n">
        <f aca="false">SUM(F28:G28)/E28</f>
        <v>0.831683168316832</v>
      </c>
      <c r="I28" s="25" t="n">
        <f aca="false">(E28-SUM(F28:G28))-K28</f>
        <v>17</v>
      </c>
      <c r="J28" s="26" t="n">
        <f aca="false">I28/E28</f>
        <v>0.168316831683168</v>
      </c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74.5</v>
      </c>
      <c r="N28" s="27" t="n">
        <f aca="false">AVERAGE(N14:N27)</f>
        <v>0.7525</v>
      </c>
    </row>
    <row r="30" customFormat="false" ht="120" hidden="false" customHeight="true" outlineLevel="0" collapsed="false">
      <c r="A30" s="28" t="s">
        <v>37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4.25" hidden="false" customHeight="false" outlineLevel="0" collapsed="false">
      <c r="A32" s="29"/>
    </row>
    <row r="33" customFormat="false" ht="12.75" hidden="false" customHeight="true" outlineLevel="0" collapsed="false">
      <c r="B33" s="30" t="s">
        <v>38</v>
      </c>
      <c r="C33" s="30"/>
      <c r="D33" s="30"/>
      <c r="G33" s="4" t="s">
        <v>39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4.2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4.25" hidden="true" customHeight="false" outlineLevel="0" collapsed="false"/>
    <row r="37" customFormat="false" ht="45" hidden="false" customHeight="true" outlineLevel="0" collapsed="false">
      <c r="B37" s="33" t="str">
        <f aca="false">B10</f>
        <v>ROGELIO ENRIQUE TELONA TORRES</v>
      </c>
      <c r="C37" s="33"/>
      <c r="D37" s="33"/>
      <c r="E37" s="34"/>
      <c r="F37" s="34"/>
      <c r="G37" s="35" t="str">
        <f aca="false">'1'!G37</f>
        <v>MARCOS CAGAL ORTIZ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291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2024-01-11T17:50:58Z</dcterms:modified>
  <cp:revision>49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