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78d4d879b6c69d84/Documentos/1 REPORTE PARCIAL/"/>
    </mc:Choice>
  </mc:AlternateContent>
  <xr:revisionPtr revIDLastSave="6" documentId="13_ncr:1_{E75767D1-FEFC-4F5D-8A99-24B4CCE4637B}" xr6:coauthVersionLast="47" xr6:coauthVersionMax="47" xr10:uidLastSave="{05E7D60A-D2AC-4309-B2C0-D39CD6ACB80B}"/>
  <bookViews>
    <workbookView xWindow="-108" yWindow="-108" windowWidth="23256" windowHeight="12456" activeTab="4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  <sheet name="Hoja1" sheetId="7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9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9" i="3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9" i="5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9" i="6"/>
  <c r="C9" i="6"/>
  <c r="D9" i="6"/>
  <c r="C10" i="6"/>
  <c r="D10" i="6"/>
  <c r="C11" i="6"/>
  <c r="D11" i="6"/>
  <c r="C12" i="6"/>
  <c r="D12" i="6"/>
  <c r="C13" i="6"/>
  <c r="D13" i="6"/>
  <c r="C14" i="6"/>
  <c r="D14" i="6"/>
  <c r="C15" i="6"/>
  <c r="D15" i="6"/>
  <c r="C16" i="6"/>
  <c r="D16" i="6"/>
  <c r="C17" i="6"/>
  <c r="D17" i="6"/>
  <c r="C18" i="6"/>
  <c r="D18" i="6"/>
  <c r="C19" i="6"/>
  <c r="D19" i="6"/>
  <c r="C20" i="6"/>
  <c r="D20" i="6"/>
  <c r="C21" i="6"/>
  <c r="D21" i="6"/>
  <c r="C22" i="6"/>
  <c r="D22" i="6"/>
  <c r="C23" i="6"/>
  <c r="D23" i="6"/>
  <c r="C24" i="6"/>
  <c r="D24" i="6"/>
  <c r="C9" i="5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C16" i="5"/>
  <c r="D16" i="5"/>
  <c r="C17" i="5"/>
  <c r="D17" i="5"/>
  <c r="C18" i="5"/>
  <c r="D18" i="5"/>
  <c r="C19" i="5"/>
  <c r="D19" i="5"/>
  <c r="C20" i="5"/>
  <c r="D20" i="5"/>
  <c r="C21" i="5"/>
  <c r="D21" i="5"/>
  <c r="C22" i="5"/>
  <c r="D22" i="5"/>
  <c r="C23" i="5"/>
  <c r="D23" i="5"/>
  <c r="C24" i="5"/>
  <c r="D24" i="5"/>
  <c r="C25" i="5"/>
  <c r="D25" i="5"/>
  <c r="C26" i="5"/>
  <c r="D26" i="5"/>
  <c r="C27" i="5"/>
  <c r="D27" i="5"/>
  <c r="C28" i="5"/>
  <c r="D28" i="5"/>
  <c r="C29" i="5"/>
  <c r="D29" i="5"/>
  <c r="C30" i="5"/>
  <c r="D30" i="5"/>
  <c r="C31" i="5"/>
  <c r="D31" i="5"/>
  <c r="C32" i="5"/>
  <c r="D32" i="5"/>
  <c r="C33" i="5"/>
  <c r="D33" i="5"/>
  <c r="C34" i="5"/>
  <c r="D34" i="5"/>
  <c r="C35" i="5"/>
  <c r="D35" i="5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Q9" i="1"/>
  <c r="P39" i="6"/>
  <c r="O39" i="6"/>
  <c r="N39" i="6"/>
  <c r="M39" i="6"/>
  <c r="L39" i="6"/>
  <c r="K39" i="6"/>
  <c r="J39" i="6"/>
  <c r="P38" i="6"/>
  <c r="O38" i="6"/>
  <c r="N38" i="6"/>
  <c r="M38" i="6"/>
  <c r="L38" i="6"/>
  <c r="K38" i="6"/>
  <c r="J38" i="6"/>
  <c r="P37" i="6"/>
  <c r="O37" i="6"/>
  <c r="N37" i="6"/>
  <c r="M37" i="6"/>
  <c r="L37" i="6"/>
  <c r="K37" i="6"/>
  <c r="J37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P41" i="5"/>
  <c r="O41" i="5"/>
  <c r="N41" i="5"/>
  <c r="M41" i="5"/>
  <c r="L41" i="5"/>
  <c r="K41" i="5"/>
  <c r="J41" i="5"/>
  <c r="P40" i="5"/>
  <c r="O40" i="5"/>
  <c r="N40" i="5"/>
  <c r="M40" i="5"/>
  <c r="L40" i="5"/>
  <c r="K40" i="5"/>
  <c r="J40" i="5"/>
  <c r="P39" i="5"/>
  <c r="O39" i="5"/>
  <c r="N39" i="5"/>
  <c r="M39" i="5"/>
  <c r="L39" i="5"/>
  <c r="K39" i="5"/>
  <c r="J3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P37" i="4"/>
  <c r="O37" i="4"/>
  <c r="N37" i="4"/>
  <c r="M37" i="4"/>
  <c r="L37" i="4"/>
  <c r="K37" i="4"/>
  <c r="J37" i="4"/>
  <c r="P36" i="4"/>
  <c r="O36" i="4"/>
  <c r="N36" i="4"/>
  <c r="M36" i="4"/>
  <c r="L36" i="4"/>
  <c r="K36" i="4"/>
  <c r="J36" i="4"/>
  <c r="P35" i="4"/>
  <c r="O35" i="4"/>
  <c r="N35" i="4"/>
  <c r="M35" i="4"/>
  <c r="L35" i="4"/>
  <c r="K35" i="4"/>
  <c r="J35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P38" i="3"/>
  <c r="O38" i="3"/>
  <c r="N38" i="3"/>
  <c r="M38" i="3"/>
  <c r="L38" i="3"/>
  <c r="K38" i="3"/>
  <c r="J38" i="3"/>
  <c r="P37" i="3"/>
  <c r="O37" i="3"/>
  <c r="N37" i="3"/>
  <c r="M37" i="3"/>
  <c r="L37" i="3"/>
  <c r="K37" i="3"/>
  <c r="J37" i="3"/>
  <c r="P36" i="3"/>
  <c r="O36" i="3"/>
  <c r="N36" i="3"/>
  <c r="M36" i="3"/>
  <c r="L36" i="3"/>
  <c r="K36" i="3"/>
  <c r="J36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N39" i="3" l="1"/>
  <c r="O40" i="3"/>
  <c r="O39" i="3"/>
  <c r="K38" i="4"/>
  <c r="N41" i="6"/>
  <c r="N40" i="6"/>
  <c r="M40" i="6"/>
  <c r="L41" i="6"/>
  <c r="L40" i="6"/>
  <c r="P43" i="5"/>
  <c r="P42" i="5"/>
  <c r="P40" i="6"/>
  <c r="P41" i="6"/>
  <c r="O40" i="6"/>
  <c r="K41" i="6"/>
  <c r="K40" i="6"/>
  <c r="J40" i="6"/>
  <c r="J41" i="6"/>
  <c r="J43" i="5"/>
  <c r="J42" i="5"/>
  <c r="L43" i="5"/>
  <c r="L42" i="5"/>
  <c r="K43" i="5"/>
  <c r="K42" i="5"/>
  <c r="N43" i="5"/>
  <c r="N42" i="5"/>
  <c r="M43" i="5"/>
  <c r="M42" i="5"/>
  <c r="L39" i="4"/>
  <c r="K39" i="4"/>
  <c r="N39" i="4"/>
  <c r="N38" i="4"/>
  <c r="O38" i="4"/>
  <c r="P39" i="4"/>
  <c r="J38" i="4"/>
  <c r="K40" i="3"/>
  <c r="K39" i="3"/>
  <c r="J39" i="3"/>
  <c r="L40" i="3"/>
  <c r="P40" i="3"/>
  <c r="L39" i="3"/>
  <c r="P39" i="3"/>
  <c r="M40" i="3"/>
  <c r="M38" i="4"/>
  <c r="O43" i="5"/>
  <c r="Q38" i="3"/>
  <c r="M39" i="3"/>
  <c r="J40" i="3"/>
  <c r="N40" i="3"/>
  <c r="O39" i="4"/>
  <c r="O42" i="5"/>
  <c r="Q41" i="5"/>
  <c r="Q37" i="4"/>
  <c r="L38" i="4"/>
  <c r="P38" i="4"/>
  <c r="M39" i="4"/>
  <c r="Q39" i="6"/>
  <c r="M41" i="6"/>
  <c r="O41" i="6"/>
  <c r="Q37" i="6"/>
  <c r="Q38" i="6"/>
  <c r="Q39" i="5"/>
  <c r="Q40" i="5"/>
  <c r="J39" i="4"/>
  <c r="Q35" i="4"/>
  <c r="Q36" i="4"/>
  <c r="Q36" i="3"/>
  <c r="Q37" i="3"/>
  <c r="K37" i="1"/>
  <c r="L37" i="1"/>
  <c r="M37" i="1"/>
  <c r="N37" i="1"/>
  <c r="O37" i="1"/>
  <c r="P37" i="1"/>
  <c r="J37" i="1"/>
  <c r="K36" i="1"/>
  <c r="L36" i="1"/>
  <c r="M36" i="1"/>
  <c r="N36" i="1"/>
  <c r="O36" i="1"/>
  <c r="P36" i="1"/>
  <c r="K35" i="1"/>
  <c r="L35" i="1"/>
  <c r="M35" i="1"/>
  <c r="N35" i="1"/>
  <c r="O35" i="1"/>
  <c r="P35" i="1"/>
  <c r="J36" i="1"/>
  <c r="J35" i="1"/>
  <c r="Q41" i="6" l="1"/>
  <c r="Q40" i="6"/>
  <c r="Q42" i="5"/>
  <c r="Q43" i="5"/>
  <c r="Q39" i="4"/>
  <c r="Q38" i="4"/>
  <c r="Q40" i="3"/>
  <c r="Q39" i="3"/>
  <c r="K39" i="1" l="1"/>
  <c r="L39" i="1"/>
  <c r="M39" i="1"/>
  <c r="N39" i="1"/>
  <c r="O39" i="1"/>
  <c r="P39" i="1"/>
  <c r="K38" i="1"/>
  <c r="L38" i="1"/>
  <c r="M38" i="1"/>
  <c r="N38" i="1"/>
  <c r="O38" i="1"/>
  <c r="P38" i="1"/>
  <c r="J39" i="1"/>
  <c r="J38" i="1"/>
  <c r="Q37" i="1" l="1"/>
  <c r="Q36" i="1"/>
  <c r="Q3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Q39" i="1" l="1"/>
  <c r="Q38" i="1"/>
</calcChain>
</file>

<file path=xl/sharedStrings.xml><?xml version="1.0" encoding="utf-8"?>
<sst xmlns="http://schemas.openxmlformats.org/spreadsheetml/2006/main" count="127" uniqueCount="36">
  <si>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</si>
  <si>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</si>
  <si>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</si>
  <si>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</si>
  <si>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</si>
  <si>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</si>
  <si>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</si>
  <si>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</si>
  <si>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</si>
  <si>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</si>
  <si>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</si>
  <si>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</si>
  <si>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</si>
  <si>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</si>
  <si>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</si>
  <si>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</si>
  <si>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</si>
  <si>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</si>
  <si>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</si>
  <si>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</si>
  <si>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</si>
  <si>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</si>
  <si>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</si>
  <si>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MA. DE LA CRUZ PORRAS ARIAS</t>
  </si>
  <si>
    <t>PLANEACIÓN ESTRATEGICA</t>
  </si>
  <si>
    <t>SEP 2023- ENE 2024</t>
  </si>
  <si>
    <t>701 A</t>
  </si>
  <si>
    <t>PLANEACIÓN Y DISEÑO DE INSTALACIONES</t>
  </si>
  <si>
    <t>SEP 2023-ENE 2024</t>
  </si>
  <si>
    <t>M.I.I. MARIA DE LA CRUZ PORRAS ARIAS</t>
  </si>
  <si>
    <t>701 B</t>
  </si>
  <si>
    <t>M.I.I. MARÍA DELA CRUZ PORRAS ARIAS</t>
  </si>
  <si>
    <t>PRODUCCIÓN</t>
  </si>
  <si>
    <t>505 A</t>
  </si>
  <si>
    <t>M.I.I. MARÍA DE LA CRUZ PORRAS ARIAS</t>
  </si>
  <si>
    <t>505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</si>
</sst>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2" xfId="0" applyFont="1" applyBorder="1"/>
    <xf numFmtId="9" fontId="7" fillId="3" borderId="2" xfId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a\Downloads\LISTAS%20ASIST%20ACTUALIZ.xlsx" TargetMode="External"/><Relationship Id="rId1" Type="http://schemas.openxmlformats.org/officeDocument/2006/relationships/externalLinkPath" Target="file:///C:\Users\maria\Downloads\LISTAS%20ASIST%20ACTUALI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 22"/>
      <sheetName val="Table 23"/>
      <sheetName val="Table 24"/>
    </sheetNames>
    <sheetDataSet>
      <sheetData sheetId="0"/>
      <sheetData sheetId="1"/>
      <sheetData sheetId="2"/>
      <sheetData sheetId="3">
        <row r="4">
          <cell r="B4" t="str">
            <v>201U0006</v>
          </cell>
          <cell r="C4" t="str">
            <v>ANTELE DOMINGUEZ PABLO AKARY</v>
          </cell>
        </row>
        <row r="5">
          <cell r="B5" t="str">
            <v>201U0007</v>
          </cell>
          <cell r="C5" t="str">
            <v>ATAXCA CAGAL EVELYN</v>
          </cell>
        </row>
        <row r="6">
          <cell r="B6" t="str">
            <v>201U0008</v>
          </cell>
          <cell r="C6" t="str">
            <v>CAPORAL ANDRADE LUIS RODOLFO</v>
          </cell>
        </row>
        <row r="7">
          <cell r="B7" t="str">
            <v>201U0010</v>
          </cell>
          <cell r="C7" t="str">
            <v>CHAGALA CORDOBA ARLET</v>
          </cell>
        </row>
        <row r="8">
          <cell r="B8" t="str">
            <v>191U0018</v>
          </cell>
          <cell r="C8" t="str">
            <v>CHIGUIL HERNANDEZ EDUARDO MANUEL</v>
          </cell>
        </row>
        <row r="9">
          <cell r="B9" t="str">
            <v>201U0013</v>
          </cell>
          <cell r="C9" t="str">
            <v>CHIPOL POLITO EDUARDO</v>
          </cell>
        </row>
        <row r="10">
          <cell r="B10" t="str">
            <v>171U0032</v>
          </cell>
          <cell r="C10" t="str">
            <v>DIEZ QUIJANO GABRIEL ALEJANDRO</v>
          </cell>
        </row>
        <row r="11">
          <cell r="B11" t="str">
            <v>201U0021</v>
          </cell>
          <cell r="C11" t="str">
            <v>GORGONIO COBAXIN KAREN LIZBETH</v>
          </cell>
        </row>
        <row r="12">
          <cell r="B12" t="str">
            <v>201U0024</v>
          </cell>
          <cell r="C12" t="str">
            <v>HERNANDEZ CAIXBA LUIS ALBERTO</v>
          </cell>
        </row>
        <row r="13">
          <cell r="B13" t="str">
            <v>201U0025</v>
          </cell>
          <cell r="C13" t="str">
            <v>HERNANDEZ DOMINGUEZ CARLOS ALBERTO</v>
          </cell>
        </row>
        <row r="14">
          <cell r="B14" t="str">
            <v>231U0679</v>
          </cell>
          <cell r="C14" t="str">
            <v>HERNANDEZ MARTHEN SAMANTHA GUADALUPE</v>
          </cell>
        </row>
        <row r="15">
          <cell r="B15" t="str">
            <v>201U0028</v>
          </cell>
          <cell r="C15" t="str">
            <v>HERRERA PEREZ CARLOS ALBERTO</v>
          </cell>
        </row>
        <row r="16">
          <cell r="B16" t="str">
            <v>201U0035</v>
          </cell>
          <cell r="C16" t="str">
            <v>MARTINEZ MARIN FRANCISCO JAVIER</v>
          </cell>
        </row>
        <row r="17">
          <cell r="B17" t="str">
            <v>201U0409</v>
          </cell>
          <cell r="C17" t="str">
            <v>MIL LINARES EMMANUEL DE JESUS</v>
          </cell>
        </row>
        <row r="18">
          <cell r="B18" t="str">
            <v>221U0811</v>
          </cell>
          <cell r="C18" t="str">
            <v>MORALES FRANCO ORLANDO</v>
          </cell>
        </row>
        <row r="19">
          <cell r="B19" t="str">
            <v>201U0042</v>
          </cell>
          <cell r="C19" t="str">
            <v>PEREZ VAZQUEZ JAQUELIN</v>
          </cell>
        </row>
        <row r="20">
          <cell r="B20" t="str">
            <v>201U0044</v>
          </cell>
          <cell r="C20" t="str">
            <v>PUCHETA MARCIAL NORA JOSEFINA</v>
          </cell>
        </row>
        <row r="21">
          <cell r="B21" t="str">
            <v>231U0682</v>
          </cell>
          <cell r="C21" t="str">
            <v>ROSAS AGUILERA EMMANUEL</v>
          </cell>
        </row>
        <row r="22">
          <cell r="B22" t="str">
            <v>181U0086</v>
          </cell>
          <cell r="C22" t="str">
            <v>TOGA TEOBA MISAEL</v>
          </cell>
        </row>
      </sheetData>
      <sheetData sheetId="4"/>
      <sheetData sheetId="5"/>
      <sheetData sheetId="6"/>
      <sheetData sheetId="7"/>
      <sheetData sheetId="8">
        <row r="3">
          <cell r="B3" t="str">
            <v>201U0006</v>
          </cell>
          <cell r="C3" t="str">
            <v>ANTELE DOMINGUEZ PABLO AKARY</v>
          </cell>
        </row>
        <row r="4">
          <cell r="B4" t="str">
            <v>201U0007</v>
          </cell>
          <cell r="C4" t="str">
            <v>ATAXCA CAGAL EVELYN</v>
          </cell>
        </row>
        <row r="5">
          <cell r="B5" t="str">
            <v>201U0008</v>
          </cell>
          <cell r="C5" t="str">
            <v>CAPORAL ANDRADE LUIS RODOLFO</v>
          </cell>
        </row>
        <row r="6">
          <cell r="B6" t="str">
            <v>201U0010</v>
          </cell>
          <cell r="C6" t="str">
            <v>CHAGALA CORDOBA ARLET</v>
          </cell>
        </row>
        <row r="7">
          <cell r="B7" t="str">
            <v>201U0013</v>
          </cell>
          <cell r="C7" t="str">
            <v>CHIPOL POLITO EDUARDO</v>
          </cell>
        </row>
        <row r="8">
          <cell r="B8" t="str">
            <v>201U0017</v>
          </cell>
          <cell r="C8" t="str">
            <v>CRUZ SOSA LUIS FELIPE</v>
          </cell>
        </row>
        <row r="9">
          <cell r="B9" t="str">
            <v>201U0021</v>
          </cell>
          <cell r="C9" t="str">
            <v>GORGONIO COBAXIN KAREN LIZBETH</v>
          </cell>
        </row>
        <row r="10">
          <cell r="B10" t="str">
            <v>201U0023</v>
          </cell>
          <cell r="C10" t="str">
            <v>GUERRERO LEAL ANGELA ZUJEY</v>
          </cell>
        </row>
        <row r="11">
          <cell r="B11" t="str">
            <v>201U0024</v>
          </cell>
          <cell r="C11" t="str">
            <v>HERNANDEZ CAIXBA LUIS ALBERTO</v>
          </cell>
        </row>
        <row r="12">
          <cell r="B12" t="str">
            <v>201U0025</v>
          </cell>
          <cell r="C12" t="str">
            <v>HERNANDEZ DOMINGUEZ CARLOS ALBERTO</v>
          </cell>
        </row>
        <row r="13">
          <cell r="B13" t="str">
            <v>231U0679</v>
          </cell>
          <cell r="C13" t="str">
            <v>HERNANDEZ MARTHEN SAMANTHA GUADALUPE</v>
          </cell>
        </row>
        <row r="14">
          <cell r="B14" t="str">
            <v>201U0032</v>
          </cell>
          <cell r="C14" t="str">
            <v>MALDONADO SEBA EDUARDO</v>
          </cell>
        </row>
        <row r="15">
          <cell r="B15" t="str">
            <v>201U0035</v>
          </cell>
          <cell r="C15" t="str">
            <v>MARTINEZ MARIN FRANCISCO JAVIER</v>
          </cell>
        </row>
        <row r="16">
          <cell r="B16" t="str">
            <v>201U0409</v>
          </cell>
          <cell r="C16" t="str">
            <v>MIL LINARES EMMANUEL DE JESUS</v>
          </cell>
        </row>
        <row r="17">
          <cell r="B17" t="str">
            <v>201U0565</v>
          </cell>
          <cell r="C17" t="str">
            <v>PEREZ AGUIRRE FATIMA DEL ROSARIO</v>
          </cell>
        </row>
        <row r="18">
          <cell r="B18" t="str">
            <v>201U0042</v>
          </cell>
          <cell r="C18" t="str">
            <v>PEREZ VAZQUEZ JAQUELIN</v>
          </cell>
        </row>
        <row r="19">
          <cell r="B19" t="str">
            <v>201U0044</v>
          </cell>
          <cell r="C19" t="str">
            <v>PUCHETA MARCIAL NORA JOSEFINA</v>
          </cell>
        </row>
        <row r="20">
          <cell r="B20" t="str">
            <v>201U0045</v>
          </cell>
          <cell r="C20" t="str">
            <v>QUINO PAEZ ISAIAS</v>
          </cell>
        </row>
        <row r="21">
          <cell r="B21" t="str">
            <v>181U0078</v>
          </cell>
          <cell r="C21" t="str">
            <v>SANCHEZ HERNANDEZ ALEJANDRO DE JESUS</v>
          </cell>
        </row>
        <row r="22">
          <cell r="B22" t="str">
            <v>201U0049</v>
          </cell>
          <cell r="C22" t="str">
            <v>TOLEN ARREZ CITLALY</v>
          </cell>
        </row>
        <row r="23">
          <cell r="B23" t="str">
            <v>201U0053</v>
          </cell>
          <cell r="C23" t="str">
            <v>VELASCO HERRERA MANUEL OCTAVIO</v>
          </cell>
        </row>
        <row r="24">
          <cell r="B24" t="str">
            <v>201U0413</v>
          </cell>
          <cell r="C24" t="str">
            <v>VERDEJO ORTIZ JOSE SANTIAGO</v>
          </cell>
        </row>
        <row r="25">
          <cell r="B25" t="str">
            <v>201U0054</v>
          </cell>
          <cell r="C25" t="str">
            <v>VILLEGAS IXTEPAN EDER DE JESUS</v>
          </cell>
        </row>
      </sheetData>
      <sheetData sheetId="9"/>
      <sheetData sheetId="10"/>
      <sheetData sheetId="11"/>
      <sheetData sheetId="12"/>
      <sheetData sheetId="13">
        <row r="3">
          <cell r="B3" t="str">
            <v>201U0011</v>
          </cell>
          <cell r="C3" t="str">
            <v>CHAGALA LUCHO ISIS IMELDA</v>
          </cell>
        </row>
        <row r="4">
          <cell r="B4" t="str">
            <v>201U0012</v>
          </cell>
          <cell r="C4" t="str">
            <v>CHAGALA MARTINEZ MARCOS</v>
          </cell>
        </row>
        <row r="5">
          <cell r="B5" t="str">
            <v>191U0018</v>
          </cell>
          <cell r="C5" t="str">
            <v>CHIGUIL HERNANDEZ EDUARDO MANUEL</v>
          </cell>
        </row>
        <row r="6">
          <cell r="B6" t="str">
            <v>211U0002</v>
          </cell>
          <cell r="C6" t="str">
            <v>CRUZ TEPACH ITZEL  MARIANA</v>
          </cell>
        </row>
        <row r="7">
          <cell r="B7" t="str">
            <v>201U0019</v>
          </cell>
          <cell r="C7" t="str">
            <v>FONSECA CRUZ ISRAEL</v>
          </cell>
        </row>
        <row r="8">
          <cell r="B8" t="str">
            <v>201U0020</v>
          </cell>
          <cell r="C8" t="str">
            <v>GARCÍA REYES KARLA PAOLA</v>
          </cell>
        </row>
        <row r="9">
          <cell r="B9" t="str">
            <v>211U0003</v>
          </cell>
          <cell r="C9" t="str">
            <v>GOXCON SOSA JOSE ANGEL</v>
          </cell>
        </row>
        <row r="10">
          <cell r="B10" t="str">
            <v>201U0022</v>
          </cell>
          <cell r="C10" t="str">
            <v>GOXCON XOLOT GERARDO</v>
          </cell>
        </row>
        <row r="11">
          <cell r="B11" t="str">
            <v>191U0034</v>
          </cell>
          <cell r="C11" t="str">
            <v>GUTIERREZ ARRES HEVER DE JESUS</v>
          </cell>
        </row>
        <row r="12">
          <cell r="B12" t="str">
            <v>201U0028</v>
          </cell>
          <cell r="C12" t="str">
            <v>HERRERA PEREZ CARLOS ALBERTO</v>
          </cell>
        </row>
        <row r="13">
          <cell r="B13" t="str">
            <v>201U0030</v>
          </cell>
          <cell r="C13" t="str">
            <v>JAUREGUI SERRANO JULIANA</v>
          </cell>
        </row>
        <row r="14">
          <cell r="B14" t="str">
            <v>201U0033</v>
          </cell>
          <cell r="C14" t="str">
            <v>MARCIAL FABIAN JOSELYN</v>
          </cell>
        </row>
        <row r="15">
          <cell r="B15" t="str">
            <v>201U0034</v>
          </cell>
          <cell r="C15" t="str">
            <v>MARTINEZ GOLPE ALESSANDRA</v>
          </cell>
        </row>
        <row r="16">
          <cell r="B16" t="str">
            <v>201U0036</v>
          </cell>
          <cell r="C16" t="str">
            <v>MARTINEZ SOLIS ADDIEL DE JESUS</v>
          </cell>
        </row>
        <row r="17">
          <cell r="B17" t="str">
            <v>201U0037</v>
          </cell>
          <cell r="C17" t="str">
            <v>MARTINEZ VAZQUEZ VICTOR UBALDO</v>
          </cell>
        </row>
        <row r="18">
          <cell r="B18" t="str">
            <v>201U0520</v>
          </cell>
          <cell r="C18" t="str">
            <v>ORGANISTA BELLI EDWIN</v>
          </cell>
        </row>
        <row r="19">
          <cell r="B19" t="str">
            <v>211U0006</v>
          </cell>
          <cell r="C19" t="str">
            <v>PATRICIO VALDIVIA JOSE CARLOS</v>
          </cell>
        </row>
        <row r="20">
          <cell r="B20" t="str">
            <v>201U0048</v>
          </cell>
          <cell r="C20" t="str">
            <v>TENORIO TEMICH ROCIO ABIGAIL</v>
          </cell>
        </row>
        <row r="21">
          <cell r="B21" t="str">
            <v>191U0079</v>
          </cell>
          <cell r="C21" t="str">
            <v>VELASCO AMADOR EDER MIGUEL</v>
          </cell>
        </row>
        <row r="22">
          <cell r="B22" t="str">
            <v>201U0055</v>
          </cell>
          <cell r="C22" t="str">
            <v>XALA RIVEROL GREYS KAROL</v>
          </cell>
        </row>
      </sheetData>
      <sheetData sheetId="14"/>
      <sheetData sheetId="15"/>
      <sheetData sheetId="16"/>
      <sheetData sheetId="17"/>
      <sheetData sheetId="18">
        <row r="3">
          <cell r="B3" t="str">
            <v>211U0208</v>
          </cell>
          <cell r="C3" t="str">
            <v>AMBROS MALAGA DIANA AZUCENA</v>
          </cell>
        </row>
        <row r="4">
          <cell r="B4" t="str">
            <v>211U0212</v>
          </cell>
          <cell r="C4" t="str">
            <v>BAXIN POLITO FATIMA ALEJANDRA</v>
          </cell>
        </row>
        <row r="5">
          <cell r="B5" t="str">
            <v>211U0214</v>
          </cell>
          <cell r="C5" t="str">
            <v>BUSTAMANTE FISCAL ANAHI</v>
          </cell>
        </row>
        <row r="6">
          <cell r="B6" t="str">
            <v>211U0215</v>
          </cell>
          <cell r="C6" t="str">
            <v>CABAÑAS VILLASANA JUAN MANUEL</v>
          </cell>
        </row>
        <row r="7">
          <cell r="B7" t="str">
            <v>211U0217</v>
          </cell>
          <cell r="C7" t="str">
            <v>CAGAL XOLO GABRIELA</v>
          </cell>
        </row>
        <row r="8">
          <cell r="B8" t="str">
            <v>211U0223</v>
          </cell>
          <cell r="C8" t="str">
            <v>CHIBAMBA IGNOT ESTRELLA</v>
          </cell>
        </row>
        <row r="9">
          <cell r="B9" t="str">
            <v>211U0225</v>
          </cell>
          <cell r="C9" t="str">
            <v>CHIPOL XALA JOSUE</v>
          </cell>
        </row>
        <row r="10">
          <cell r="B10" t="str">
            <v>211U0226</v>
          </cell>
          <cell r="C10" t="str">
            <v>CHONTAL GARCIA DANIA YAZARET</v>
          </cell>
        </row>
        <row r="11">
          <cell r="B11" t="str">
            <v>211U0234</v>
          </cell>
          <cell r="C11" t="str">
            <v>FISCAL CATEMAXCA ISAEL</v>
          </cell>
        </row>
        <row r="12">
          <cell r="B12" t="str">
            <v>211U0618</v>
          </cell>
          <cell r="C12" t="str">
            <v>HERNANDEZ ABSALON ADRIANA</v>
          </cell>
        </row>
        <row r="13">
          <cell r="B13" t="str">
            <v>211U0242</v>
          </cell>
          <cell r="C13" t="str">
            <v>IZQUIERDO CARRION RICARDO</v>
          </cell>
        </row>
        <row r="14">
          <cell r="B14" t="str">
            <v>211U0243</v>
          </cell>
          <cell r="C14" t="str">
            <v>LAZARO MARTINEZ HERIBERTO CARLOS</v>
          </cell>
        </row>
        <row r="15">
          <cell r="B15" t="str">
            <v>211U0249</v>
          </cell>
          <cell r="C15" t="str">
            <v>MARTINEZ MARTINEZ VICTOR HUGO</v>
          </cell>
        </row>
        <row r="16">
          <cell r="B16" t="str">
            <v>211U0616</v>
          </cell>
          <cell r="C16" t="str">
            <v>MARTINEZ PALMA YURIDIANA</v>
          </cell>
        </row>
        <row r="17">
          <cell r="B17" t="str">
            <v>211U0252</v>
          </cell>
          <cell r="C17" t="str">
            <v>MORALES HERNANDEZ ZAZIL-HA ZILVANI</v>
          </cell>
        </row>
        <row r="18">
          <cell r="B18" t="str">
            <v>211U0254</v>
          </cell>
          <cell r="C18" t="str">
            <v>OLEA CATEMAXCA KENIA SARAI</v>
          </cell>
        </row>
        <row r="19">
          <cell r="B19" t="str">
            <v>211U0256</v>
          </cell>
          <cell r="C19" t="str">
            <v>OSORIO IXTEPAN MARCOS</v>
          </cell>
        </row>
        <row r="20">
          <cell r="B20" t="str">
            <v>211U0260</v>
          </cell>
          <cell r="C20" t="str">
            <v>PEREZ ESCRIBANO LAISA CONCEPCION</v>
          </cell>
        </row>
        <row r="21">
          <cell r="B21" t="str">
            <v>211U0270</v>
          </cell>
          <cell r="C21" t="str">
            <v>REYES SOSME ALEX</v>
          </cell>
        </row>
        <row r="22">
          <cell r="B22" t="str">
            <v>211U0272</v>
          </cell>
          <cell r="C22" t="str">
            <v>RODRIGUEZ MARCIAL HEIDI ANGELICA</v>
          </cell>
        </row>
        <row r="23">
          <cell r="B23" t="str">
            <v>211U0273</v>
          </cell>
          <cell r="C23" t="str">
            <v>SAINZ CHIGUIL ALEJANDRA</v>
          </cell>
        </row>
        <row r="24">
          <cell r="B24" t="str">
            <v>191U0636</v>
          </cell>
          <cell r="C24" t="str">
            <v>SOSA CARVALLO ESTEBAN</v>
          </cell>
        </row>
        <row r="25">
          <cell r="B25" t="str">
            <v>211U0279</v>
          </cell>
          <cell r="C25" t="str">
            <v>TEPOX CHAPOL ROSA YASMIN</v>
          </cell>
        </row>
        <row r="26">
          <cell r="B26" t="str">
            <v>211U0284</v>
          </cell>
          <cell r="C26" t="str">
            <v>VAZQUEZ CORDERO CARLOS YAVHET</v>
          </cell>
        </row>
        <row r="27">
          <cell r="B27" t="str">
            <v>211U0614</v>
          </cell>
          <cell r="C27" t="str">
            <v>VELASCO CONTRERAS GUSTAVO</v>
          </cell>
        </row>
        <row r="28">
          <cell r="B28" t="str">
            <v>211U0286</v>
          </cell>
          <cell r="C28" t="str">
            <v>VERGARA POLITO MARIA MAGDALENA</v>
          </cell>
        </row>
        <row r="29">
          <cell r="B29" t="str">
            <v>211U0289</v>
          </cell>
          <cell r="C29" t="str">
            <v>XOLO TORNADO LIZBETH</v>
          </cell>
        </row>
      </sheetData>
      <sheetData sheetId="19"/>
      <sheetData sheetId="20"/>
      <sheetData sheetId="21"/>
      <sheetData sheetId="22"/>
      <sheetData sheetId="23">
        <row r="3">
          <cell r="B3" t="str">
            <v>211U0219</v>
          </cell>
          <cell r="C3" t="str">
            <v>CANCINO CHIGUIL KARLA VANESSA</v>
          </cell>
        </row>
        <row r="4">
          <cell r="B4" t="str">
            <v>211U0617</v>
          </cell>
          <cell r="C4" t="str">
            <v>CASTRO XALA AIXA MICHELLE</v>
          </cell>
        </row>
        <row r="5">
          <cell r="B5" t="str">
            <v>211U0224</v>
          </cell>
          <cell r="C5" t="str">
            <v>CHIGUIL PUCHETA ANDREA LIZETH</v>
          </cell>
        </row>
        <row r="6">
          <cell r="B6" t="str">
            <v>211U0647</v>
          </cell>
          <cell r="C6" t="str">
            <v>CRUZ CONTRERAS DALLIANS</v>
          </cell>
        </row>
        <row r="7">
          <cell r="B7" t="str">
            <v>211U0239</v>
          </cell>
          <cell r="C7" t="str">
            <v>GUTIERREZ HERVIS ALONDRA</v>
          </cell>
        </row>
        <row r="8">
          <cell r="B8" t="str">
            <v>211U0241</v>
          </cell>
          <cell r="C8" t="str">
            <v>ISIDORO COYOLT BRAYAN</v>
          </cell>
        </row>
        <row r="9">
          <cell r="B9" t="str">
            <v>211U0615</v>
          </cell>
          <cell r="C9" t="str">
            <v>IXBA CHONTAL PERLA DEL CARMEN</v>
          </cell>
        </row>
        <row r="10">
          <cell r="B10" t="str">
            <v>211U0253</v>
          </cell>
          <cell r="C10" t="str">
            <v>NORIEGA CARDENAS EVELYN NICOL</v>
          </cell>
        </row>
        <row r="11">
          <cell r="B11" t="str">
            <v>211U0255</v>
          </cell>
          <cell r="C11" t="str">
            <v>ORTEGA SANCHEZ ANGEL ANDRES</v>
          </cell>
        </row>
        <row r="12">
          <cell r="B12" t="str">
            <v>211U0265</v>
          </cell>
          <cell r="C12" t="str">
            <v>PRETELIN FONSECA MARIA JOSE</v>
          </cell>
        </row>
        <row r="13">
          <cell r="B13" t="str">
            <v>211U0266</v>
          </cell>
          <cell r="C13" t="str">
            <v>PUCHETA VELASCO DANIEL</v>
          </cell>
        </row>
        <row r="14">
          <cell r="B14" t="str">
            <v>211U0268</v>
          </cell>
          <cell r="C14" t="str">
            <v>RESENDIZ COBAXIN BRAD HILARIO</v>
          </cell>
        </row>
        <row r="15">
          <cell r="B15" t="str">
            <v>211U0271</v>
          </cell>
          <cell r="C15" t="str">
            <v>REYES TORRES JALIL</v>
          </cell>
        </row>
        <row r="16">
          <cell r="B16" t="str">
            <v>211U0274</v>
          </cell>
          <cell r="C16" t="str">
            <v>SALAS BAXIN DANAHI</v>
          </cell>
        </row>
        <row r="17">
          <cell r="B17" t="str">
            <v>211U0276</v>
          </cell>
          <cell r="C17" t="str">
            <v>SINACA RUIZ MARITZA JAQUELINE</v>
          </cell>
        </row>
        <row r="18">
          <cell r="B18" t="str">
            <v>211U0280</v>
          </cell>
          <cell r="C18" t="str">
            <v>TORNADO HERNANDEZ KAREN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3"/>
  <sheetViews>
    <sheetView topLeftCell="A3" zoomScaleNormal="100" workbookViewId="0">
      <selection activeCell="U36" sqref="U3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ht="30" customHeight="1" x14ac:dyDescent="0.3">
      <c r="C4" t="s">
        <v>0</v>
      </c>
      <c r="D4" s="25" t="s">
        <v>24</v>
      </c>
      <c r="E4" s="26"/>
      <c r="F4" s="26"/>
      <c r="G4" s="26"/>
      <c r="I4" t="s">
        <v>1</v>
      </c>
      <c r="J4" s="33" t="s">
        <v>26</v>
      </c>
      <c r="K4" s="34"/>
      <c r="M4" t="s">
        <v>2</v>
      </c>
      <c r="N4" s="35">
        <v>45201</v>
      </c>
      <c r="O4" s="35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33" t="s">
        <v>25</v>
      </c>
      <c r="E6" s="34"/>
      <c r="F6" s="34"/>
      <c r="G6" s="34"/>
      <c r="I6" s="18" t="s">
        <v>21</v>
      </c>
      <c r="J6" s="18"/>
      <c r="K6" s="19" t="s">
        <v>23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6" t="s">
        <v>5</v>
      </c>
      <c r="E8" s="36"/>
      <c r="F8" s="36"/>
      <c r="G8" s="36"/>
      <c r="H8" s="36"/>
      <c r="I8" s="36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3"/>
      <c r="P8" s="3"/>
      <c r="Q8" s="7" t="s">
        <v>22</v>
      </c>
    </row>
    <row r="9" spans="2:18" x14ac:dyDescent="0.3">
      <c r="B9" s="5">
        <v>1</v>
      </c>
      <c r="C9" s="5" t="str">
        <f>'[1]Table 4'!B4</f>
        <v>201U0006</v>
      </c>
      <c r="D9" s="27" t="str">
        <f>'[1]Table 4'!C4</f>
        <v>ANTELE DOMINGUEZ PABLO AKARY</v>
      </c>
      <c r="E9" s="28"/>
      <c r="F9" s="28"/>
      <c r="G9" s="28"/>
      <c r="H9" s="28"/>
      <c r="I9" s="29"/>
      <c r="J9" s="3">
        <v>100</v>
      </c>
      <c r="K9" s="3">
        <v>0</v>
      </c>
      <c r="L9" s="3">
        <v>0</v>
      </c>
      <c r="M9" s="3">
        <v>0</v>
      </c>
      <c r="N9" s="3">
        <v>0</v>
      </c>
      <c r="O9" s="3"/>
      <c r="P9" s="3"/>
      <c r="Q9" s="8">
        <f>SUM(J9:N9)/5</f>
        <v>20</v>
      </c>
    </row>
    <row r="10" spans="2:18" x14ac:dyDescent="0.3">
      <c r="B10" s="5">
        <f>B9+1</f>
        <v>2</v>
      </c>
      <c r="C10" s="5" t="str">
        <f>'[1]Table 4'!B5</f>
        <v>201U0007</v>
      </c>
      <c r="D10" s="27" t="str">
        <f>'[1]Table 4'!C5</f>
        <v>ATAXCA CAGAL EVELYN</v>
      </c>
      <c r="E10" s="28"/>
      <c r="F10" s="28"/>
      <c r="G10" s="28"/>
      <c r="H10" s="28"/>
      <c r="I10" s="29"/>
      <c r="J10" s="3">
        <v>99</v>
      </c>
      <c r="K10" s="3">
        <v>0</v>
      </c>
      <c r="L10" s="3">
        <v>0</v>
      </c>
      <c r="M10" s="3">
        <v>0</v>
      </c>
      <c r="N10" s="3">
        <v>0</v>
      </c>
      <c r="O10" s="3"/>
      <c r="P10" s="3"/>
      <c r="Q10" s="8">
        <f t="shared" ref="Q10:Q27" si="0">SUM(J10:N10)/5</f>
        <v>19.8</v>
      </c>
    </row>
    <row r="11" spans="2:18" x14ac:dyDescent="0.3">
      <c r="B11" s="5">
        <f t="shared" ref="B11:B34" si="1">B10+1</f>
        <v>3</v>
      </c>
      <c r="C11" s="5" t="str">
        <f>'[1]Table 4'!B6</f>
        <v>201U0008</v>
      </c>
      <c r="D11" s="27" t="str">
        <f>'[1]Table 4'!C6</f>
        <v>CAPORAL ANDRADE LUIS RODOLFO</v>
      </c>
      <c r="E11" s="28"/>
      <c r="F11" s="28"/>
      <c r="G11" s="28"/>
      <c r="H11" s="28"/>
      <c r="I11" s="29"/>
      <c r="J11" s="3">
        <v>92</v>
      </c>
      <c r="K11" s="3">
        <v>0</v>
      </c>
      <c r="L11" s="3">
        <v>0</v>
      </c>
      <c r="M11" s="3">
        <v>0</v>
      </c>
      <c r="N11" s="3">
        <v>0</v>
      </c>
      <c r="O11" s="3"/>
      <c r="P11" s="3"/>
      <c r="Q11" s="8">
        <f t="shared" si="0"/>
        <v>18.399999999999999</v>
      </c>
    </row>
    <row r="12" spans="2:18" x14ac:dyDescent="0.3">
      <c r="B12" s="5">
        <f t="shared" si="1"/>
        <v>4</v>
      </c>
      <c r="C12" s="5" t="str">
        <f>'[1]Table 4'!B7</f>
        <v>201U0010</v>
      </c>
      <c r="D12" s="27" t="str">
        <f>'[1]Table 4'!C7</f>
        <v>CHAGALA CORDOBA ARLET</v>
      </c>
      <c r="E12" s="28"/>
      <c r="F12" s="28"/>
      <c r="G12" s="28"/>
      <c r="H12" s="28"/>
      <c r="I12" s="29"/>
      <c r="J12" s="3">
        <v>97</v>
      </c>
      <c r="K12" s="3">
        <v>0</v>
      </c>
      <c r="L12" s="3">
        <v>0</v>
      </c>
      <c r="M12" s="3">
        <v>0</v>
      </c>
      <c r="N12" s="3">
        <v>0</v>
      </c>
      <c r="O12" s="3"/>
      <c r="P12" s="3"/>
      <c r="Q12" s="8">
        <f t="shared" si="0"/>
        <v>19.399999999999999</v>
      </c>
    </row>
    <row r="13" spans="2:18" x14ac:dyDescent="0.3">
      <c r="B13" s="5">
        <f t="shared" si="1"/>
        <v>5</v>
      </c>
      <c r="C13" s="5" t="str">
        <f>'[1]Table 4'!B8</f>
        <v>191U0018</v>
      </c>
      <c r="D13" s="27" t="str">
        <f>'[1]Table 4'!C8</f>
        <v>CHIGUIL HERNANDEZ EDUARDO MANUEL</v>
      </c>
      <c r="E13" s="28"/>
      <c r="F13" s="28"/>
      <c r="G13" s="28"/>
      <c r="H13" s="28"/>
      <c r="I13" s="29"/>
      <c r="J13" s="3">
        <v>87</v>
      </c>
      <c r="K13" s="3">
        <v>0</v>
      </c>
      <c r="L13" s="3">
        <v>0</v>
      </c>
      <c r="M13" s="3">
        <v>0</v>
      </c>
      <c r="N13" s="3">
        <v>0</v>
      </c>
      <c r="O13" s="3"/>
      <c r="P13" s="3"/>
      <c r="Q13" s="8">
        <f t="shared" si="0"/>
        <v>17.399999999999999</v>
      </c>
    </row>
    <row r="14" spans="2:18" x14ac:dyDescent="0.3">
      <c r="B14" s="5">
        <f t="shared" si="1"/>
        <v>6</v>
      </c>
      <c r="C14" s="5" t="str">
        <f>'[1]Table 4'!B9</f>
        <v>201U0013</v>
      </c>
      <c r="D14" s="27" t="str">
        <f>'[1]Table 4'!C9</f>
        <v>CHIPOL POLITO EDUARDO</v>
      </c>
      <c r="E14" s="28"/>
      <c r="F14" s="28"/>
      <c r="G14" s="28"/>
      <c r="H14" s="28"/>
      <c r="I14" s="29"/>
      <c r="J14" s="3">
        <v>100</v>
      </c>
      <c r="K14" s="3">
        <v>0</v>
      </c>
      <c r="L14" s="3">
        <v>0</v>
      </c>
      <c r="M14" s="3">
        <v>0</v>
      </c>
      <c r="N14" s="3">
        <v>0</v>
      </c>
      <c r="O14" s="3"/>
      <c r="P14" s="3"/>
      <c r="Q14" s="8">
        <f t="shared" si="0"/>
        <v>20</v>
      </c>
    </row>
    <row r="15" spans="2:18" x14ac:dyDescent="0.3">
      <c r="B15" s="5">
        <f t="shared" si="1"/>
        <v>7</v>
      </c>
      <c r="C15" s="5" t="str">
        <f>'[1]Table 4'!B10</f>
        <v>171U0032</v>
      </c>
      <c r="D15" s="27" t="str">
        <f>'[1]Table 4'!C10</f>
        <v>DIEZ QUIJANO GABRIEL ALEJANDRO</v>
      </c>
      <c r="E15" s="28"/>
      <c r="F15" s="28"/>
      <c r="G15" s="28"/>
      <c r="H15" s="28"/>
      <c r="I15" s="29"/>
      <c r="J15" s="3">
        <v>89</v>
      </c>
      <c r="K15" s="3">
        <v>0</v>
      </c>
      <c r="L15" s="3">
        <v>0</v>
      </c>
      <c r="M15" s="3">
        <v>0</v>
      </c>
      <c r="N15" s="3">
        <v>0</v>
      </c>
      <c r="O15" s="3"/>
      <c r="P15" s="3"/>
      <c r="Q15" s="8">
        <f t="shared" si="0"/>
        <v>17.8</v>
      </c>
    </row>
    <row r="16" spans="2:18" x14ac:dyDescent="0.3">
      <c r="B16" s="5">
        <f t="shared" si="1"/>
        <v>8</v>
      </c>
      <c r="C16" s="5" t="str">
        <f>'[1]Table 4'!B11</f>
        <v>201U0021</v>
      </c>
      <c r="D16" s="27" t="str">
        <f>'[1]Table 4'!C11</f>
        <v>GORGONIO COBAXIN KAREN LIZBETH</v>
      </c>
      <c r="E16" s="28"/>
      <c r="F16" s="28"/>
      <c r="G16" s="28"/>
      <c r="H16" s="28"/>
      <c r="I16" s="29"/>
      <c r="J16" s="3">
        <v>84</v>
      </c>
      <c r="K16" s="3">
        <v>0</v>
      </c>
      <c r="L16" s="3">
        <v>0</v>
      </c>
      <c r="M16" s="3">
        <v>0</v>
      </c>
      <c r="N16" s="3">
        <v>0</v>
      </c>
      <c r="O16" s="3"/>
      <c r="P16" s="3"/>
      <c r="Q16" s="8">
        <f t="shared" si="0"/>
        <v>16.8</v>
      </c>
    </row>
    <row r="17" spans="2:17" x14ac:dyDescent="0.3">
      <c r="B17" s="5">
        <f t="shared" si="1"/>
        <v>9</v>
      </c>
      <c r="C17" s="5" t="str">
        <f>'[1]Table 4'!B12</f>
        <v>201U0024</v>
      </c>
      <c r="D17" s="27" t="str">
        <f>'[1]Table 4'!C12</f>
        <v>HERNANDEZ CAIXBA LUIS ALBERTO</v>
      </c>
      <c r="E17" s="28"/>
      <c r="F17" s="28"/>
      <c r="G17" s="28"/>
      <c r="H17" s="28"/>
      <c r="I17" s="29"/>
      <c r="J17" s="3">
        <v>97</v>
      </c>
      <c r="K17" s="3">
        <v>0</v>
      </c>
      <c r="L17" s="3">
        <v>0</v>
      </c>
      <c r="M17" s="3">
        <v>0</v>
      </c>
      <c r="N17" s="3">
        <v>0</v>
      </c>
      <c r="O17" s="3"/>
      <c r="P17" s="3"/>
      <c r="Q17" s="8">
        <f t="shared" si="0"/>
        <v>19.399999999999999</v>
      </c>
    </row>
    <row r="18" spans="2:17" x14ac:dyDescent="0.3">
      <c r="B18" s="5">
        <f t="shared" si="1"/>
        <v>10</v>
      </c>
      <c r="C18" s="5" t="str">
        <f>'[1]Table 4'!B13</f>
        <v>201U0025</v>
      </c>
      <c r="D18" s="27" t="str">
        <f>'[1]Table 4'!C13</f>
        <v>HERNANDEZ DOMINGUEZ CARLOS ALBERTO</v>
      </c>
      <c r="E18" s="28"/>
      <c r="F18" s="28"/>
      <c r="G18" s="28"/>
      <c r="H18" s="28"/>
      <c r="I18" s="29"/>
      <c r="J18" s="3">
        <v>86</v>
      </c>
      <c r="K18" s="3">
        <v>0</v>
      </c>
      <c r="L18" s="3">
        <v>0</v>
      </c>
      <c r="M18" s="3">
        <v>0</v>
      </c>
      <c r="N18" s="3">
        <v>0</v>
      </c>
      <c r="O18" s="3"/>
      <c r="P18" s="3"/>
      <c r="Q18" s="8">
        <f t="shared" si="0"/>
        <v>17.2</v>
      </c>
    </row>
    <row r="19" spans="2:17" x14ac:dyDescent="0.3">
      <c r="B19" s="5">
        <f t="shared" si="1"/>
        <v>11</v>
      </c>
      <c r="C19" s="5" t="str">
        <f>'[1]Table 4'!B14</f>
        <v>231U0679</v>
      </c>
      <c r="D19" s="27" t="str">
        <f>'[1]Table 4'!C14</f>
        <v>HERNANDEZ MARTHEN SAMANTHA GUADALUPE</v>
      </c>
      <c r="E19" s="28"/>
      <c r="F19" s="28"/>
      <c r="G19" s="28"/>
      <c r="H19" s="28"/>
      <c r="I19" s="29"/>
      <c r="J19" s="16">
        <v>0</v>
      </c>
      <c r="K19" s="3">
        <v>0</v>
      </c>
      <c r="L19" s="3">
        <v>0</v>
      </c>
      <c r="M19" s="3">
        <v>0</v>
      </c>
      <c r="N19" s="3">
        <v>0</v>
      </c>
      <c r="O19" s="3"/>
      <c r="P19" s="3"/>
      <c r="Q19" s="8">
        <f t="shared" si="0"/>
        <v>0</v>
      </c>
    </row>
    <row r="20" spans="2:17" x14ac:dyDescent="0.3">
      <c r="B20" s="5">
        <f t="shared" si="1"/>
        <v>12</v>
      </c>
      <c r="C20" s="5" t="str">
        <f>'[1]Table 4'!B15</f>
        <v>201U0028</v>
      </c>
      <c r="D20" s="27" t="str">
        <f>'[1]Table 4'!C15</f>
        <v>HERRERA PEREZ CARLOS ALBERTO</v>
      </c>
      <c r="E20" s="28"/>
      <c r="F20" s="28"/>
      <c r="G20" s="28"/>
      <c r="H20" s="28"/>
      <c r="I20" s="29"/>
      <c r="J20" s="3">
        <v>89</v>
      </c>
      <c r="K20" s="3">
        <v>0</v>
      </c>
      <c r="L20" s="3">
        <v>0</v>
      </c>
      <c r="M20" s="3">
        <v>0</v>
      </c>
      <c r="N20" s="3">
        <v>0</v>
      </c>
      <c r="O20" s="3"/>
      <c r="P20" s="3"/>
      <c r="Q20" s="8">
        <f t="shared" si="0"/>
        <v>17.8</v>
      </c>
    </row>
    <row r="21" spans="2:17" x14ac:dyDescent="0.3">
      <c r="B21" s="5">
        <f t="shared" si="1"/>
        <v>13</v>
      </c>
      <c r="C21" s="5" t="str">
        <f>'[1]Table 4'!B16</f>
        <v>201U0035</v>
      </c>
      <c r="D21" s="27" t="str">
        <f>'[1]Table 4'!C16</f>
        <v>MARTINEZ MARIN FRANCISCO JAVIER</v>
      </c>
      <c r="E21" s="28"/>
      <c r="F21" s="28"/>
      <c r="G21" s="28"/>
      <c r="H21" s="28"/>
      <c r="I21" s="29"/>
      <c r="J21" s="3">
        <v>90</v>
      </c>
      <c r="K21" s="3">
        <v>0</v>
      </c>
      <c r="L21" s="3">
        <v>0</v>
      </c>
      <c r="M21" s="3">
        <v>0</v>
      </c>
      <c r="N21" s="3">
        <v>0</v>
      </c>
      <c r="O21" s="3"/>
      <c r="P21" s="3"/>
      <c r="Q21" s="8">
        <f t="shared" si="0"/>
        <v>18</v>
      </c>
    </row>
    <row r="22" spans="2:17" x14ac:dyDescent="0.3">
      <c r="B22" s="5">
        <f t="shared" si="1"/>
        <v>14</v>
      </c>
      <c r="C22" s="5" t="str">
        <f>'[1]Table 4'!B17</f>
        <v>201U0409</v>
      </c>
      <c r="D22" s="27" t="str">
        <f>'[1]Table 4'!C17</f>
        <v>MIL LINARES EMMANUEL DE JESUS</v>
      </c>
      <c r="E22" s="28"/>
      <c r="F22" s="28"/>
      <c r="G22" s="28"/>
      <c r="H22" s="28"/>
      <c r="I22" s="29"/>
      <c r="J22" s="3">
        <v>86</v>
      </c>
      <c r="K22" s="3">
        <v>0</v>
      </c>
      <c r="L22" s="3">
        <v>0</v>
      </c>
      <c r="M22" s="3">
        <v>0</v>
      </c>
      <c r="N22" s="3">
        <v>0</v>
      </c>
      <c r="O22" s="3"/>
      <c r="P22" s="3"/>
      <c r="Q22" s="8">
        <f t="shared" si="0"/>
        <v>17.2</v>
      </c>
    </row>
    <row r="23" spans="2:17" x14ac:dyDescent="0.3">
      <c r="B23" s="5">
        <f t="shared" si="1"/>
        <v>15</v>
      </c>
      <c r="C23" s="5" t="str">
        <f>'[1]Table 4'!B18</f>
        <v>221U0811</v>
      </c>
      <c r="D23" s="27" t="str">
        <f>'[1]Table 4'!C18</f>
        <v>MORALES FRANCO ORLANDO</v>
      </c>
      <c r="E23" s="28"/>
      <c r="F23" s="28"/>
      <c r="G23" s="28"/>
      <c r="H23" s="28"/>
      <c r="I23" s="29"/>
      <c r="J23" s="16">
        <v>0</v>
      </c>
      <c r="K23" s="3">
        <v>0</v>
      </c>
      <c r="L23" s="3">
        <v>0</v>
      </c>
      <c r="M23" s="3">
        <v>0</v>
      </c>
      <c r="N23" s="3">
        <v>0</v>
      </c>
      <c r="O23" s="3"/>
      <c r="P23" s="3"/>
      <c r="Q23" s="8">
        <f t="shared" si="0"/>
        <v>0</v>
      </c>
    </row>
    <row r="24" spans="2:17" x14ac:dyDescent="0.3">
      <c r="B24" s="5">
        <f t="shared" si="1"/>
        <v>16</v>
      </c>
      <c r="C24" s="5" t="str">
        <f>'[1]Table 4'!B19</f>
        <v>201U0042</v>
      </c>
      <c r="D24" s="27" t="str">
        <f>'[1]Table 4'!C19</f>
        <v>PEREZ VAZQUEZ JAQUELIN</v>
      </c>
      <c r="E24" s="28"/>
      <c r="F24" s="28"/>
      <c r="G24" s="28"/>
      <c r="H24" s="28"/>
      <c r="I24" s="29"/>
      <c r="J24" s="3">
        <v>93</v>
      </c>
      <c r="K24" s="3">
        <v>0</v>
      </c>
      <c r="L24" s="3">
        <v>0</v>
      </c>
      <c r="M24" s="3">
        <v>0</v>
      </c>
      <c r="N24" s="3">
        <v>0</v>
      </c>
      <c r="O24" s="3"/>
      <c r="P24" s="3"/>
      <c r="Q24" s="8">
        <f t="shared" si="0"/>
        <v>18.600000000000001</v>
      </c>
    </row>
    <row r="25" spans="2:17" x14ac:dyDescent="0.3">
      <c r="B25" s="5">
        <f t="shared" si="1"/>
        <v>17</v>
      </c>
      <c r="C25" s="5" t="str">
        <f>'[1]Table 4'!B20</f>
        <v>201U0044</v>
      </c>
      <c r="D25" s="27" t="str">
        <f>'[1]Table 4'!C20</f>
        <v>PUCHETA MARCIAL NORA JOSEFINA</v>
      </c>
      <c r="E25" s="28"/>
      <c r="F25" s="28"/>
      <c r="G25" s="28"/>
      <c r="H25" s="28"/>
      <c r="I25" s="29"/>
      <c r="J25" s="3">
        <v>98</v>
      </c>
      <c r="K25" s="3">
        <v>0</v>
      </c>
      <c r="L25" s="3">
        <v>0</v>
      </c>
      <c r="M25" s="3">
        <v>0</v>
      </c>
      <c r="N25" s="3">
        <v>0</v>
      </c>
      <c r="O25" s="3"/>
      <c r="P25" s="3"/>
      <c r="Q25" s="8">
        <f t="shared" si="0"/>
        <v>19.600000000000001</v>
      </c>
    </row>
    <row r="26" spans="2:17" x14ac:dyDescent="0.3">
      <c r="B26" s="5">
        <f t="shared" si="1"/>
        <v>18</v>
      </c>
      <c r="C26" s="5" t="str">
        <f>'[1]Table 4'!B21</f>
        <v>231U0682</v>
      </c>
      <c r="D26" s="27" t="str">
        <f>'[1]Table 4'!C21</f>
        <v>ROSAS AGUILERA EMMANUEL</v>
      </c>
      <c r="E26" s="28"/>
      <c r="F26" s="28"/>
      <c r="G26" s="28"/>
      <c r="H26" s="28"/>
      <c r="I26" s="29"/>
      <c r="J26" s="16">
        <v>0</v>
      </c>
      <c r="K26" s="3">
        <v>0</v>
      </c>
      <c r="L26" s="3">
        <v>0</v>
      </c>
      <c r="M26" s="3">
        <v>0</v>
      </c>
      <c r="N26" s="3">
        <v>0</v>
      </c>
      <c r="O26" s="3"/>
      <c r="P26" s="3"/>
      <c r="Q26" s="8">
        <f t="shared" si="0"/>
        <v>0</v>
      </c>
    </row>
    <row r="27" spans="2:17" x14ac:dyDescent="0.3">
      <c r="B27" s="5">
        <f t="shared" si="1"/>
        <v>19</v>
      </c>
      <c r="C27" s="5" t="str">
        <f>'[1]Table 4'!B22</f>
        <v>181U0086</v>
      </c>
      <c r="D27" s="27" t="str">
        <f>'[1]Table 4'!C22</f>
        <v>TOGA TEOBA MISAEL</v>
      </c>
      <c r="E27" s="28"/>
      <c r="F27" s="28"/>
      <c r="G27" s="28"/>
      <c r="H27" s="28"/>
      <c r="I27" s="29"/>
      <c r="J27" s="16">
        <v>0</v>
      </c>
      <c r="K27" s="3">
        <v>0</v>
      </c>
      <c r="L27" s="3">
        <v>0</v>
      </c>
      <c r="M27" s="3">
        <v>0</v>
      </c>
      <c r="N27" s="3">
        <v>0</v>
      </c>
      <c r="O27" s="3"/>
      <c r="P27" s="3"/>
      <c r="Q27" s="8">
        <f t="shared" si="0"/>
        <v>0</v>
      </c>
    </row>
    <row r="28" spans="2:17" x14ac:dyDescent="0.3">
      <c r="B28" s="5">
        <f t="shared" si="1"/>
        <v>20</v>
      </c>
      <c r="C28" s="5"/>
      <c r="D28" s="32"/>
      <c r="E28" s="32"/>
      <c r="F28" s="32"/>
      <c r="G28" s="32"/>
      <c r="H28" s="32"/>
      <c r="I28" s="32"/>
      <c r="J28" s="3"/>
      <c r="K28" s="3"/>
      <c r="L28" s="3"/>
      <c r="M28" s="3"/>
      <c r="N28" s="3"/>
      <c r="O28" s="3"/>
      <c r="P28" s="3"/>
      <c r="Q28" s="8"/>
    </row>
    <row r="29" spans="2:17" x14ac:dyDescent="0.3">
      <c r="B29" s="5">
        <f t="shared" si="1"/>
        <v>21</v>
      </c>
      <c r="C29" s="5"/>
      <c r="D29" s="30"/>
      <c r="E29" s="30"/>
      <c r="F29" s="30"/>
      <c r="G29" s="30"/>
      <c r="H29" s="30"/>
      <c r="I29" s="30"/>
      <c r="J29" s="3"/>
      <c r="K29" s="3"/>
      <c r="L29" s="3"/>
      <c r="M29" s="3"/>
      <c r="N29" s="3"/>
      <c r="O29" s="3"/>
      <c r="P29" s="3"/>
      <c r="Q29" s="8"/>
    </row>
    <row r="30" spans="2:17" x14ac:dyDescent="0.3">
      <c r="B30" s="5">
        <f t="shared" si="1"/>
        <v>22</v>
      </c>
      <c r="C30" s="5"/>
      <c r="D30" s="30"/>
      <c r="E30" s="30"/>
      <c r="F30" s="30"/>
      <c r="G30" s="30"/>
      <c r="H30" s="30"/>
      <c r="I30" s="30"/>
      <c r="J30" s="3"/>
      <c r="K30" s="3"/>
      <c r="L30" s="3"/>
      <c r="M30" s="3"/>
      <c r="N30" s="3"/>
      <c r="O30" s="3"/>
      <c r="P30" s="3"/>
      <c r="Q30" s="8"/>
    </row>
    <row r="31" spans="2:17" x14ac:dyDescent="0.3">
      <c r="B31" s="5">
        <f t="shared" si="1"/>
        <v>23</v>
      </c>
      <c r="C31" s="5"/>
      <c r="D31" s="30"/>
      <c r="E31" s="30"/>
      <c r="F31" s="30"/>
      <c r="G31" s="30"/>
      <c r="H31" s="30"/>
      <c r="I31" s="30"/>
      <c r="J31" s="3"/>
      <c r="K31" s="3"/>
      <c r="L31" s="3"/>
      <c r="M31" s="3"/>
      <c r="N31" s="3"/>
      <c r="O31" s="3"/>
      <c r="P31" s="3"/>
      <c r="Q31" s="8"/>
    </row>
    <row r="32" spans="2:17" x14ac:dyDescent="0.3">
      <c r="B32" s="5">
        <f t="shared" si="1"/>
        <v>24</v>
      </c>
      <c r="C32" s="5"/>
      <c r="D32" s="30"/>
      <c r="E32" s="30"/>
      <c r="F32" s="30"/>
      <c r="G32" s="30"/>
      <c r="H32" s="30"/>
      <c r="I32" s="30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>
        <f t="shared" si="1"/>
        <v>25</v>
      </c>
      <c r="C33" s="5"/>
      <c r="D33" s="30"/>
      <c r="E33" s="30"/>
      <c r="F33" s="30"/>
      <c r="G33" s="30"/>
      <c r="H33" s="30"/>
      <c r="I33" s="30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>
        <f t="shared" si="1"/>
        <v>26</v>
      </c>
      <c r="C34" s="5"/>
      <c r="D34" s="30"/>
      <c r="E34" s="30"/>
      <c r="F34" s="30"/>
      <c r="G34" s="30"/>
      <c r="H34" s="30"/>
      <c r="I34" s="30"/>
      <c r="J34" s="3"/>
      <c r="K34" s="3"/>
      <c r="L34" s="3"/>
      <c r="M34" s="3"/>
      <c r="N34" s="3"/>
      <c r="O34" s="3"/>
      <c r="P34" s="3"/>
      <c r="Q34" s="8"/>
    </row>
    <row r="35" spans="2:17" x14ac:dyDescent="0.3">
      <c r="C35" s="18"/>
      <c r="D35" s="18"/>
      <c r="E35" s="1"/>
      <c r="H35" s="22" t="s">
        <v>18</v>
      </c>
      <c r="I35" s="22"/>
      <c r="J35" s="9">
        <f>COUNTIF(J9:J34,"&gt;=70")</f>
        <v>15</v>
      </c>
      <c r="K35" s="9">
        <f>COUNTIF(K9:K34,"&gt;=70")</f>
        <v>0</v>
      </c>
      <c r="L35" s="9">
        <f>COUNTIF(L9:L34,"&gt;=70")</f>
        <v>0</v>
      </c>
      <c r="M35" s="9">
        <f>COUNTIF(M9:M34,"&gt;=70")</f>
        <v>0</v>
      </c>
      <c r="N35" s="9">
        <f>COUNTIF(N9:N34,"&gt;=70")</f>
        <v>0</v>
      </c>
      <c r="O35" s="9">
        <f>COUNTIF(O9:O34,"&gt;=70")</f>
        <v>0</v>
      </c>
      <c r="P35" s="9">
        <f>COUNTIF(P9:P34,"&gt;=70")</f>
        <v>0</v>
      </c>
      <c r="Q35" s="13">
        <f>COUNTIF(Q9:Q34,"&gt;=70")</f>
        <v>0</v>
      </c>
    </row>
    <row r="36" spans="2:17" x14ac:dyDescent="0.3">
      <c r="C36" s="18"/>
      <c r="D36" s="18"/>
      <c r="E36" s="6"/>
      <c r="H36" s="23" t="s">
        <v>19</v>
      </c>
      <c r="I36" s="23"/>
      <c r="J36" s="10">
        <f>COUNTIF(J9:J34,"&lt;70")</f>
        <v>4</v>
      </c>
      <c r="K36" s="10">
        <f>COUNTIF(K9:K34,"&lt;70")</f>
        <v>19</v>
      </c>
      <c r="L36" s="10">
        <f>COUNTIF(L9:L34,"&lt;70")</f>
        <v>19</v>
      </c>
      <c r="M36" s="10">
        <f>COUNTIF(M9:M34,"&lt;70")</f>
        <v>19</v>
      </c>
      <c r="N36" s="10">
        <f>COUNTIF(N9:N34,"&lt;70")</f>
        <v>19</v>
      </c>
      <c r="O36" s="10">
        <f>COUNTIF(O9:O34,"&lt;70")</f>
        <v>0</v>
      </c>
      <c r="P36" s="10">
        <f>COUNTIF(P9:P34,"&lt;70")</f>
        <v>0</v>
      </c>
      <c r="Q36" s="10">
        <f>COUNTIF(Q9:Q34,"&lt;70")</f>
        <v>19</v>
      </c>
    </row>
    <row r="37" spans="2:17" x14ac:dyDescent="0.3">
      <c r="C37" s="18"/>
      <c r="D37" s="18"/>
      <c r="E37" s="18"/>
      <c r="H37" s="23" t="s">
        <v>20</v>
      </c>
      <c r="I37" s="23"/>
      <c r="J37" s="10">
        <f>COUNT(J9:J34)</f>
        <v>19</v>
      </c>
      <c r="K37" s="10">
        <f>COUNT(K9:K34)</f>
        <v>19</v>
      </c>
      <c r="L37" s="10">
        <f>COUNT(L9:L34)</f>
        <v>19</v>
      </c>
      <c r="M37" s="10">
        <f>COUNT(M9:M34)</f>
        <v>19</v>
      </c>
      <c r="N37" s="10">
        <f>COUNT(N9:N34)</f>
        <v>19</v>
      </c>
      <c r="O37" s="10">
        <f>COUNT(O9:O34)</f>
        <v>0</v>
      </c>
      <c r="P37" s="10">
        <f>COUNT(P9:P34)</f>
        <v>0</v>
      </c>
      <c r="Q37" s="10">
        <f>COUNT(Q9:Q34)</f>
        <v>19</v>
      </c>
    </row>
    <row r="38" spans="2:17" x14ac:dyDescent="0.3">
      <c r="C38" s="18"/>
      <c r="D38" s="18"/>
      <c r="E38" s="1"/>
      <c r="H38" s="24" t="s">
        <v>15</v>
      </c>
      <c r="I38" s="24"/>
      <c r="J38" s="11">
        <f>J35/J37</f>
        <v>0.78947368421052633</v>
      </c>
      <c r="K38" s="12">
        <f t="shared" ref="K38:Q38" si="2">K35/K37</f>
        <v>0</v>
      </c>
      <c r="L38" s="12">
        <f t="shared" si="2"/>
        <v>0</v>
      </c>
      <c r="M38" s="12">
        <f t="shared" si="2"/>
        <v>0</v>
      </c>
      <c r="N38" s="12">
        <f t="shared" si="2"/>
        <v>0</v>
      </c>
      <c r="O38" s="12" t="e">
        <f t="shared" si="2"/>
        <v>#DIV/0!</v>
      </c>
      <c r="P38" s="12" t="e">
        <f t="shared" si="2"/>
        <v>#DIV/0!</v>
      </c>
      <c r="Q38" s="12">
        <f t="shared" si="2"/>
        <v>0</v>
      </c>
    </row>
    <row r="39" spans="2:17" x14ac:dyDescent="0.3">
      <c r="C39" s="18"/>
      <c r="D39" s="18"/>
      <c r="E39" s="1"/>
      <c r="H39" s="24" t="s">
        <v>16</v>
      </c>
      <c r="I39" s="24"/>
      <c r="J39" s="11">
        <f>J36/J37</f>
        <v>0.21052631578947367</v>
      </c>
      <c r="K39" s="11">
        <f t="shared" ref="K39:Q39" si="3">K36/K37</f>
        <v>1</v>
      </c>
      <c r="L39" s="12">
        <f t="shared" si="3"/>
        <v>1</v>
      </c>
      <c r="M39" s="12">
        <f t="shared" si="3"/>
        <v>1</v>
      </c>
      <c r="N39" s="12">
        <f t="shared" si="3"/>
        <v>1</v>
      </c>
      <c r="O39" s="12" t="e">
        <f t="shared" si="3"/>
        <v>#DIV/0!</v>
      </c>
      <c r="P39" s="12" t="e">
        <f t="shared" si="3"/>
        <v>#DIV/0!</v>
      </c>
      <c r="Q39" s="12">
        <f t="shared" si="3"/>
        <v>1</v>
      </c>
    </row>
    <row r="40" spans="2:17" x14ac:dyDescent="0.3">
      <c r="C40" s="18"/>
      <c r="D40" s="18"/>
      <c r="E40" s="6"/>
    </row>
    <row r="41" spans="2:17" x14ac:dyDescent="0.3">
      <c r="C41" s="1"/>
      <c r="D41" s="1"/>
      <c r="E41" s="6"/>
    </row>
    <row r="42" spans="2:17" x14ac:dyDescent="0.3">
      <c r="J42" s="20"/>
      <c r="K42" s="20"/>
      <c r="L42" s="20"/>
      <c r="M42" s="20"/>
      <c r="N42" s="20"/>
      <c r="O42" s="20"/>
      <c r="P42" s="20"/>
    </row>
    <row r="43" spans="2:17" x14ac:dyDescent="0.3">
      <c r="J43" s="17" t="s">
        <v>17</v>
      </c>
      <c r="K43" s="17"/>
      <c r="L43" s="17"/>
      <c r="M43" s="17"/>
      <c r="N43" s="17"/>
      <c r="O43" s="17"/>
      <c r="P43" s="17"/>
    </row>
  </sheetData>
  <mergeCells count="48">
    <mergeCell ref="C35:D35"/>
    <mergeCell ref="D33:I33"/>
    <mergeCell ref="D34:I34"/>
    <mergeCell ref="B2:P2"/>
    <mergeCell ref="D27:I27"/>
    <mergeCell ref="D28:I28"/>
    <mergeCell ref="D29:I29"/>
    <mergeCell ref="D30:I30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31:I31"/>
    <mergeCell ref="D32:I32"/>
    <mergeCell ref="D21:I21"/>
    <mergeCell ref="D22:I22"/>
    <mergeCell ref="D23:I23"/>
    <mergeCell ref="D24:I24"/>
    <mergeCell ref="D25:I25"/>
    <mergeCell ref="D26:I26"/>
    <mergeCell ref="D15:I15"/>
    <mergeCell ref="D16:I16"/>
    <mergeCell ref="D17:I17"/>
    <mergeCell ref="D18:I18"/>
    <mergeCell ref="D19:I19"/>
    <mergeCell ref="J43:P43"/>
    <mergeCell ref="C36:D36"/>
    <mergeCell ref="I6:J6"/>
    <mergeCell ref="K6:P6"/>
    <mergeCell ref="C3:P3"/>
    <mergeCell ref="C39:D39"/>
    <mergeCell ref="C40:D40"/>
    <mergeCell ref="C38:D38"/>
    <mergeCell ref="C37:E37"/>
    <mergeCell ref="H35:I35"/>
    <mergeCell ref="H36:I36"/>
    <mergeCell ref="H37:I37"/>
    <mergeCell ref="H38:I38"/>
    <mergeCell ref="H39:I39"/>
    <mergeCell ref="J42:P42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4"/>
  <sheetViews>
    <sheetView zoomScaleNormal="100" workbookViewId="0">
      <selection activeCell="V34" sqref="V3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ht="28.2" customHeight="1" x14ac:dyDescent="0.3">
      <c r="C4" t="s">
        <v>0</v>
      </c>
      <c r="D4" s="37" t="s">
        <v>27</v>
      </c>
      <c r="E4" s="38"/>
      <c r="F4" s="38"/>
      <c r="G4" s="38"/>
      <c r="I4" t="s">
        <v>1</v>
      </c>
      <c r="J4" s="39" t="s">
        <v>26</v>
      </c>
      <c r="K4" s="40"/>
      <c r="M4" t="s">
        <v>2</v>
      </c>
      <c r="N4" s="35">
        <v>45171</v>
      </c>
      <c r="O4" s="35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39" t="s">
        <v>28</v>
      </c>
      <c r="E6" s="40"/>
      <c r="F6" s="40"/>
      <c r="G6" s="40"/>
      <c r="I6" s="18" t="s">
        <v>21</v>
      </c>
      <c r="J6" s="18"/>
      <c r="K6" s="41" t="s">
        <v>29</v>
      </c>
      <c r="L6" s="41"/>
      <c r="M6" s="41"/>
      <c r="N6" s="41"/>
      <c r="O6" s="41"/>
      <c r="P6" s="41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6" t="s">
        <v>5</v>
      </c>
      <c r="E8" s="36"/>
      <c r="F8" s="36"/>
      <c r="G8" s="36"/>
      <c r="H8" s="36"/>
      <c r="I8" s="36"/>
      <c r="J8" s="7" t="s">
        <v>7</v>
      </c>
      <c r="K8" s="7" t="s">
        <v>10</v>
      </c>
      <c r="L8" s="7" t="s">
        <v>11</v>
      </c>
      <c r="M8" s="7"/>
      <c r="N8" s="7"/>
      <c r="O8" s="7"/>
      <c r="P8" s="7"/>
      <c r="Q8" s="7" t="s">
        <v>22</v>
      </c>
    </row>
    <row r="9" spans="2:18" x14ac:dyDescent="0.3">
      <c r="B9" s="5">
        <v>1</v>
      </c>
      <c r="C9" s="5" t="str">
        <f>'[1]Table 9'!B3</f>
        <v>201U0006</v>
      </c>
      <c r="D9" s="32" t="str">
        <f>'[1]Table 9'!C3</f>
        <v>ANTELE DOMINGUEZ PABLO AKARY</v>
      </c>
      <c r="E9" s="32"/>
      <c r="F9" s="32"/>
      <c r="G9" s="32"/>
      <c r="H9" s="32"/>
      <c r="I9" s="32"/>
      <c r="J9" s="3">
        <v>0</v>
      </c>
      <c r="K9" s="3">
        <v>0</v>
      </c>
      <c r="L9" s="3">
        <v>0</v>
      </c>
      <c r="M9" s="3"/>
      <c r="N9" s="3"/>
      <c r="O9" s="3"/>
      <c r="P9" s="3"/>
      <c r="Q9" s="8">
        <f>SUM(J9:L9)/3</f>
        <v>0</v>
      </c>
    </row>
    <row r="10" spans="2:18" x14ac:dyDescent="0.3">
      <c r="B10" s="5">
        <f>B9+1</f>
        <v>2</v>
      </c>
      <c r="C10" s="5" t="str">
        <f>'[1]Table 9'!B4</f>
        <v>201U0007</v>
      </c>
      <c r="D10" s="32" t="str">
        <f>'[1]Table 9'!C4</f>
        <v>ATAXCA CAGAL EVELYN</v>
      </c>
      <c r="E10" s="32"/>
      <c r="F10" s="32"/>
      <c r="G10" s="32"/>
      <c r="H10" s="32"/>
      <c r="I10" s="32"/>
      <c r="J10" s="3">
        <v>0</v>
      </c>
      <c r="K10" s="3">
        <v>0</v>
      </c>
      <c r="L10" s="3">
        <v>0</v>
      </c>
      <c r="M10" s="3"/>
      <c r="N10" s="3"/>
      <c r="O10" s="3"/>
      <c r="P10" s="3"/>
      <c r="Q10" s="8">
        <f t="shared" ref="Q10:Q31" si="0">SUM(J10:L10)/3</f>
        <v>0</v>
      </c>
    </row>
    <row r="11" spans="2:18" x14ac:dyDescent="0.3">
      <c r="B11" s="5">
        <f t="shared" ref="B11:B35" si="1">B10+1</f>
        <v>3</v>
      </c>
      <c r="C11" s="5" t="str">
        <f>'[1]Table 9'!B5</f>
        <v>201U0008</v>
      </c>
      <c r="D11" s="32" t="str">
        <f>'[1]Table 9'!C5</f>
        <v>CAPORAL ANDRADE LUIS RODOLFO</v>
      </c>
      <c r="E11" s="32"/>
      <c r="F11" s="32"/>
      <c r="G11" s="32"/>
      <c r="H11" s="32"/>
      <c r="I11" s="32"/>
      <c r="J11" s="3">
        <v>0</v>
      </c>
      <c r="K11" s="3">
        <v>0</v>
      </c>
      <c r="L11" s="3">
        <v>0</v>
      </c>
      <c r="M11" s="3"/>
      <c r="N11" s="3"/>
      <c r="O11" s="3"/>
      <c r="P11" s="3"/>
      <c r="Q11" s="8">
        <f t="shared" si="0"/>
        <v>0</v>
      </c>
    </row>
    <row r="12" spans="2:18" x14ac:dyDescent="0.3">
      <c r="B12" s="5">
        <f t="shared" si="1"/>
        <v>4</v>
      </c>
      <c r="C12" s="5" t="str">
        <f>'[1]Table 9'!B6</f>
        <v>201U0010</v>
      </c>
      <c r="D12" s="32" t="str">
        <f>'[1]Table 9'!C6</f>
        <v>CHAGALA CORDOBA ARLET</v>
      </c>
      <c r="E12" s="32"/>
      <c r="F12" s="32"/>
      <c r="G12" s="32"/>
      <c r="H12" s="32"/>
      <c r="I12" s="32"/>
      <c r="J12" s="3">
        <v>0</v>
      </c>
      <c r="K12" s="3">
        <v>0</v>
      </c>
      <c r="L12" s="3">
        <v>0</v>
      </c>
      <c r="M12" s="3"/>
      <c r="N12" s="3"/>
      <c r="O12" s="3"/>
      <c r="P12" s="3"/>
      <c r="Q12" s="8">
        <f t="shared" si="0"/>
        <v>0</v>
      </c>
    </row>
    <row r="13" spans="2:18" x14ac:dyDescent="0.3">
      <c r="B13" s="5">
        <f t="shared" si="1"/>
        <v>5</v>
      </c>
      <c r="C13" s="5" t="str">
        <f>'[1]Table 9'!B7</f>
        <v>201U0013</v>
      </c>
      <c r="D13" s="32" t="str">
        <f>'[1]Table 9'!C7</f>
        <v>CHIPOL POLITO EDUARDO</v>
      </c>
      <c r="E13" s="32"/>
      <c r="F13" s="32"/>
      <c r="G13" s="32"/>
      <c r="H13" s="32"/>
      <c r="I13" s="32"/>
      <c r="J13" s="3">
        <v>0</v>
      </c>
      <c r="K13" s="3">
        <v>0</v>
      </c>
      <c r="L13" s="3">
        <v>0</v>
      </c>
      <c r="M13" s="3"/>
      <c r="N13" s="3"/>
      <c r="O13" s="3"/>
      <c r="P13" s="3"/>
      <c r="Q13" s="8">
        <f t="shared" si="0"/>
        <v>0</v>
      </c>
    </row>
    <row r="14" spans="2:18" x14ac:dyDescent="0.3">
      <c r="B14" s="5">
        <f t="shared" si="1"/>
        <v>6</v>
      </c>
      <c r="C14" s="5" t="str">
        <f>'[1]Table 9'!B8</f>
        <v>201U0017</v>
      </c>
      <c r="D14" s="32" t="str">
        <f>'[1]Table 9'!C8</f>
        <v>CRUZ SOSA LUIS FELIPE</v>
      </c>
      <c r="E14" s="32"/>
      <c r="F14" s="32"/>
      <c r="G14" s="32"/>
      <c r="H14" s="32"/>
      <c r="I14" s="32"/>
      <c r="J14" s="3">
        <v>0</v>
      </c>
      <c r="K14" s="3">
        <v>0</v>
      </c>
      <c r="L14" s="3">
        <v>0</v>
      </c>
      <c r="M14" s="3"/>
      <c r="N14" s="3"/>
      <c r="O14" s="3"/>
      <c r="P14" s="3"/>
      <c r="Q14" s="8">
        <f t="shared" si="0"/>
        <v>0</v>
      </c>
    </row>
    <row r="15" spans="2:18" x14ac:dyDescent="0.3">
      <c r="B15" s="5">
        <f t="shared" si="1"/>
        <v>7</v>
      </c>
      <c r="C15" s="5" t="str">
        <f>'[1]Table 9'!B9</f>
        <v>201U0021</v>
      </c>
      <c r="D15" s="32" t="str">
        <f>'[1]Table 9'!C9</f>
        <v>GORGONIO COBAXIN KAREN LIZBETH</v>
      </c>
      <c r="E15" s="32"/>
      <c r="F15" s="32"/>
      <c r="G15" s="32"/>
      <c r="H15" s="32"/>
      <c r="I15" s="32"/>
      <c r="J15" s="3">
        <v>0</v>
      </c>
      <c r="K15" s="3">
        <v>0</v>
      </c>
      <c r="L15" s="3">
        <v>0</v>
      </c>
      <c r="M15" s="3"/>
      <c r="N15" s="3"/>
      <c r="O15" s="3"/>
      <c r="P15" s="3"/>
      <c r="Q15" s="8">
        <f t="shared" si="0"/>
        <v>0</v>
      </c>
    </row>
    <row r="16" spans="2:18" x14ac:dyDescent="0.3">
      <c r="B16" s="5">
        <f t="shared" si="1"/>
        <v>8</v>
      </c>
      <c r="C16" s="5" t="str">
        <f>'[1]Table 9'!B10</f>
        <v>201U0023</v>
      </c>
      <c r="D16" s="32" t="str">
        <f>'[1]Table 9'!C10</f>
        <v>GUERRERO LEAL ANGELA ZUJEY</v>
      </c>
      <c r="E16" s="32"/>
      <c r="F16" s="32"/>
      <c r="G16" s="32"/>
      <c r="H16" s="32"/>
      <c r="I16" s="32"/>
      <c r="J16" s="3">
        <v>0</v>
      </c>
      <c r="K16" s="3">
        <v>0</v>
      </c>
      <c r="L16" s="3">
        <v>0</v>
      </c>
      <c r="M16" s="3"/>
      <c r="N16" s="3"/>
      <c r="O16" s="3"/>
      <c r="P16" s="3"/>
      <c r="Q16" s="8">
        <f t="shared" si="0"/>
        <v>0</v>
      </c>
    </row>
    <row r="17" spans="2:17" x14ac:dyDescent="0.3">
      <c r="B17" s="5">
        <f t="shared" si="1"/>
        <v>9</v>
      </c>
      <c r="C17" s="5" t="str">
        <f>'[1]Table 9'!B11</f>
        <v>201U0024</v>
      </c>
      <c r="D17" s="32" t="str">
        <f>'[1]Table 9'!C11</f>
        <v>HERNANDEZ CAIXBA LUIS ALBERTO</v>
      </c>
      <c r="E17" s="32"/>
      <c r="F17" s="32"/>
      <c r="G17" s="32"/>
      <c r="H17" s="32"/>
      <c r="I17" s="32"/>
      <c r="J17" s="3">
        <v>0</v>
      </c>
      <c r="K17" s="3">
        <v>0</v>
      </c>
      <c r="L17" s="3">
        <v>0</v>
      </c>
      <c r="M17" s="3"/>
      <c r="N17" s="3"/>
      <c r="O17" s="3"/>
      <c r="P17" s="3"/>
      <c r="Q17" s="8">
        <f t="shared" si="0"/>
        <v>0</v>
      </c>
    </row>
    <row r="18" spans="2:17" x14ac:dyDescent="0.3">
      <c r="B18" s="5">
        <f t="shared" si="1"/>
        <v>10</v>
      </c>
      <c r="C18" s="5" t="str">
        <f>'[1]Table 9'!B12</f>
        <v>201U0025</v>
      </c>
      <c r="D18" s="32" t="str">
        <f>'[1]Table 9'!C12</f>
        <v>HERNANDEZ DOMINGUEZ CARLOS ALBERTO</v>
      </c>
      <c r="E18" s="32"/>
      <c r="F18" s="32"/>
      <c r="G18" s="32"/>
      <c r="H18" s="32"/>
      <c r="I18" s="32"/>
      <c r="J18" s="3">
        <v>0</v>
      </c>
      <c r="K18" s="3">
        <v>0</v>
      </c>
      <c r="L18" s="3">
        <v>0</v>
      </c>
      <c r="M18" s="3"/>
      <c r="N18" s="3"/>
      <c r="O18" s="3"/>
      <c r="P18" s="3"/>
      <c r="Q18" s="8">
        <f t="shared" si="0"/>
        <v>0</v>
      </c>
    </row>
    <row r="19" spans="2:17" x14ac:dyDescent="0.3">
      <c r="B19" s="5">
        <f t="shared" si="1"/>
        <v>11</v>
      </c>
      <c r="C19" s="5" t="str">
        <f>'[1]Table 9'!B13</f>
        <v>231U0679</v>
      </c>
      <c r="D19" s="32" t="str">
        <f>'[1]Table 9'!C13</f>
        <v>HERNANDEZ MARTHEN SAMANTHA GUADALUPE</v>
      </c>
      <c r="E19" s="32"/>
      <c r="F19" s="32"/>
      <c r="G19" s="32"/>
      <c r="H19" s="32"/>
      <c r="I19" s="32"/>
      <c r="J19" s="3">
        <v>0</v>
      </c>
      <c r="K19" s="3">
        <v>0</v>
      </c>
      <c r="L19" s="3">
        <v>0</v>
      </c>
      <c r="M19" s="3"/>
      <c r="N19" s="3"/>
      <c r="O19" s="3"/>
      <c r="P19" s="3"/>
      <c r="Q19" s="8">
        <f t="shared" si="0"/>
        <v>0</v>
      </c>
    </row>
    <row r="20" spans="2:17" x14ac:dyDescent="0.3">
      <c r="B20" s="5">
        <f t="shared" si="1"/>
        <v>12</v>
      </c>
      <c r="C20" s="5" t="str">
        <f>'[1]Table 9'!B14</f>
        <v>201U0032</v>
      </c>
      <c r="D20" s="32" t="str">
        <f>'[1]Table 9'!C14</f>
        <v>MALDONADO SEBA EDUARDO</v>
      </c>
      <c r="E20" s="32"/>
      <c r="F20" s="32"/>
      <c r="G20" s="32"/>
      <c r="H20" s="32"/>
      <c r="I20" s="32"/>
      <c r="J20" s="3">
        <v>0</v>
      </c>
      <c r="K20" s="3">
        <v>0</v>
      </c>
      <c r="L20" s="3">
        <v>0</v>
      </c>
      <c r="M20" s="3"/>
      <c r="N20" s="3"/>
      <c r="O20" s="3"/>
      <c r="P20" s="3"/>
      <c r="Q20" s="8">
        <f t="shared" si="0"/>
        <v>0</v>
      </c>
    </row>
    <row r="21" spans="2:17" x14ac:dyDescent="0.3">
      <c r="B21" s="5">
        <f t="shared" si="1"/>
        <v>13</v>
      </c>
      <c r="C21" s="5" t="str">
        <f>'[1]Table 9'!B15</f>
        <v>201U0035</v>
      </c>
      <c r="D21" s="32" t="str">
        <f>'[1]Table 9'!C15</f>
        <v>MARTINEZ MARIN FRANCISCO JAVIER</v>
      </c>
      <c r="E21" s="32"/>
      <c r="F21" s="32"/>
      <c r="G21" s="32"/>
      <c r="H21" s="32"/>
      <c r="I21" s="32"/>
      <c r="J21" s="3">
        <v>0</v>
      </c>
      <c r="K21" s="3">
        <v>0</v>
      </c>
      <c r="L21" s="3">
        <v>0</v>
      </c>
      <c r="M21" s="3"/>
      <c r="N21" s="3"/>
      <c r="O21" s="3"/>
      <c r="P21" s="3"/>
      <c r="Q21" s="8">
        <f t="shared" si="0"/>
        <v>0</v>
      </c>
    </row>
    <row r="22" spans="2:17" x14ac:dyDescent="0.3">
      <c r="B22" s="5">
        <f t="shared" si="1"/>
        <v>14</v>
      </c>
      <c r="C22" s="5" t="str">
        <f>'[1]Table 9'!B16</f>
        <v>201U0409</v>
      </c>
      <c r="D22" s="32" t="str">
        <f>'[1]Table 9'!C16</f>
        <v>MIL LINARES EMMANUEL DE JESUS</v>
      </c>
      <c r="E22" s="32"/>
      <c r="F22" s="32"/>
      <c r="G22" s="32"/>
      <c r="H22" s="32"/>
      <c r="I22" s="32"/>
      <c r="J22" s="3">
        <v>0</v>
      </c>
      <c r="K22" s="3">
        <v>0</v>
      </c>
      <c r="L22" s="3">
        <v>0</v>
      </c>
      <c r="M22" s="3"/>
      <c r="N22" s="3"/>
      <c r="O22" s="3"/>
      <c r="P22" s="3"/>
      <c r="Q22" s="8">
        <f t="shared" si="0"/>
        <v>0</v>
      </c>
    </row>
    <row r="23" spans="2:17" x14ac:dyDescent="0.3">
      <c r="B23" s="5">
        <f t="shared" si="1"/>
        <v>15</v>
      </c>
      <c r="C23" s="5" t="str">
        <f>'[1]Table 9'!B17</f>
        <v>201U0565</v>
      </c>
      <c r="D23" s="32" t="str">
        <f>'[1]Table 9'!C17</f>
        <v>PEREZ AGUIRRE FATIMA DEL ROSARIO</v>
      </c>
      <c r="E23" s="32"/>
      <c r="F23" s="32"/>
      <c r="G23" s="32"/>
      <c r="H23" s="32"/>
      <c r="I23" s="32"/>
      <c r="J23" s="3">
        <v>0</v>
      </c>
      <c r="K23" s="3">
        <v>0</v>
      </c>
      <c r="L23" s="3">
        <v>0</v>
      </c>
      <c r="M23" s="3"/>
      <c r="N23" s="3"/>
      <c r="O23" s="3"/>
      <c r="P23" s="3"/>
      <c r="Q23" s="8">
        <f t="shared" si="0"/>
        <v>0</v>
      </c>
    </row>
    <row r="24" spans="2:17" x14ac:dyDescent="0.3">
      <c r="B24" s="5">
        <f t="shared" si="1"/>
        <v>16</v>
      </c>
      <c r="C24" s="5" t="str">
        <f>'[1]Table 9'!B18</f>
        <v>201U0042</v>
      </c>
      <c r="D24" s="32" t="str">
        <f>'[1]Table 9'!C18</f>
        <v>PEREZ VAZQUEZ JAQUELIN</v>
      </c>
      <c r="E24" s="32"/>
      <c r="F24" s="32"/>
      <c r="G24" s="32"/>
      <c r="H24" s="32"/>
      <c r="I24" s="32"/>
      <c r="J24" s="3">
        <v>0</v>
      </c>
      <c r="K24" s="3">
        <v>0</v>
      </c>
      <c r="L24" s="3">
        <v>0</v>
      </c>
      <c r="M24" s="3"/>
      <c r="N24" s="3"/>
      <c r="O24" s="3"/>
      <c r="P24" s="3"/>
      <c r="Q24" s="8">
        <f t="shared" si="0"/>
        <v>0</v>
      </c>
    </row>
    <row r="25" spans="2:17" x14ac:dyDescent="0.3">
      <c r="B25" s="5">
        <f t="shared" si="1"/>
        <v>17</v>
      </c>
      <c r="C25" s="5" t="str">
        <f>'[1]Table 9'!B19</f>
        <v>201U0044</v>
      </c>
      <c r="D25" s="32" t="str">
        <f>'[1]Table 9'!C19</f>
        <v>PUCHETA MARCIAL NORA JOSEFINA</v>
      </c>
      <c r="E25" s="32"/>
      <c r="F25" s="32"/>
      <c r="G25" s="32"/>
      <c r="H25" s="32"/>
      <c r="I25" s="32"/>
      <c r="J25" s="3">
        <v>0</v>
      </c>
      <c r="K25" s="3">
        <v>0</v>
      </c>
      <c r="L25" s="3">
        <v>0</v>
      </c>
      <c r="M25" s="3"/>
      <c r="N25" s="3"/>
      <c r="O25" s="3"/>
      <c r="P25" s="3"/>
      <c r="Q25" s="8">
        <f t="shared" si="0"/>
        <v>0</v>
      </c>
    </row>
    <row r="26" spans="2:17" x14ac:dyDescent="0.3">
      <c r="B26" s="5">
        <f t="shared" si="1"/>
        <v>18</v>
      </c>
      <c r="C26" s="5" t="str">
        <f>'[1]Table 9'!B20</f>
        <v>201U0045</v>
      </c>
      <c r="D26" s="32" t="str">
        <f>'[1]Table 9'!C20</f>
        <v>QUINO PAEZ ISAIAS</v>
      </c>
      <c r="E26" s="32"/>
      <c r="F26" s="32"/>
      <c r="G26" s="32"/>
      <c r="H26" s="32"/>
      <c r="I26" s="32"/>
      <c r="J26" s="3">
        <v>0</v>
      </c>
      <c r="K26" s="3">
        <v>0</v>
      </c>
      <c r="L26" s="3">
        <v>0</v>
      </c>
      <c r="M26" s="3"/>
      <c r="N26" s="3"/>
      <c r="O26" s="3"/>
      <c r="P26" s="3"/>
      <c r="Q26" s="8">
        <f t="shared" si="0"/>
        <v>0</v>
      </c>
    </row>
    <row r="27" spans="2:17" x14ac:dyDescent="0.3">
      <c r="B27" s="5">
        <f t="shared" si="1"/>
        <v>19</v>
      </c>
      <c r="C27" s="5" t="str">
        <f>'[1]Table 9'!B21</f>
        <v>181U0078</v>
      </c>
      <c r="D27" s="32" t="str">
        <f>'[1]Table 9'!C21</f>
        <v>SANCHEZ HERNANDEZ ALEJANDRO DE JESUS</v>
      </c>
      <c r="E27" s="32"/>
      <c r="F27" s="32"/>
      <c r="G27" s="32"/>
      <c r="H27" s="32"/>
      <c r="I27" s="32"/>
      <c r="J27" s="3">
        <v>0</v>
      </c>
      <c r="K27" s="3">
        <v>0</v>
      </c>
      <c r="L27" s="3">
        <v>0</v>
      </c>
      <c r="M27" s="3"/>
      <c r="N27" s="3"/>
      <c r="O27" s="3"/>
      <c r="P27" s="3"/>
      <c r="Q27" s="8">
        <f t="shared" si="0"/>
        <v>0</v>
      </c>
    </row>
    <row r="28" spans="2:17" x14ac:dyDescent="0.3">
      <c r="B28" s="5">
        <f t="shared" si="1"/>
        <v>20</v>
      </c>
      <c r="C28" s="5" t="str">
        <f>'[1]Table 9'!B22</f>
        <v>201U0049</v>
      </c>
      <c r="D28" s="32" t="str">
        <f>'[1]Table 9'!C22</f>
        <v>TOLEN ARREZ CITLALY</v>
      </c>
      <c r="E28" s="32"/>
      <c r="F28" s="32"/>
      <c r="G28" s="32"/>
      <c r="H28" s="32"/>
      <c r="I28" s="32"/>
      <c r="J28" s="3">
        <v>0</v>
      </c>
      <c r="K28" s="3">
        <v>0</v>
      </c>
      <c r="L28" s="3">
        <v>0</v>
      </c>
      <c r="M28" s="3"/>
      <c r="N28" s="3"/>
      <c r="O28" s="3"/>
      <c r="P28" s="3"/>
      <c r="Q28" s="8">
        <f t="shared" si="0"/>
        <v>0</v>
      </c>
    </row>
    <row r="29" spans="2:17" x14ac:dyDescent="0.3">
      <c r="B29" s="5">
        <f t="shared" si="1"/>
        <v>21</v>
      </c>
      <c r="C29" s="5" t="str">
        <f>'[1]Table 9'!B23</f>
        <v>201U0053</v>
      </c>
      <c r="D29" s="32" t="str">
        <f>'[1]Table 9'!C23</f>
        <v>VELASCO HERRERA MANUEL OCTAVIO</v>
      </c>
      <c r="E29" s="32"/>
      <c r="F29" s="32"/>
      <c r="G29" s="32"/>
      <c r="H29" s="32"/>
      <c r="I29" s="32"/>
      <c r="J29" s="3">
        <v>0</v>
      </c>
      <c r="K29" s="3">
        <v>0</v>
      </c>
      <c r="L29" s="3">
        <v>0</v>
      </c>
      <c r="M29" s="3"/>
      <c r="N29" s="3"/>
      <c r="O29" s="3"/>
      <c r="P29" s="3"/>
      <c r="Q29" s="8">
        <f t="shared" si="0"/>
        <v>0</v>
      </c>
    </row>
    <row r="30" spans="2:17" x14ac:dyDescent="0.3">
      <c r="B30" s="5">
        <f t="shared" si="1"/>
        <v>22</v>
      </c>
      <c r="C30" s="5" t="str">
        <f>'[1]Table 9'!B24</f>
        <v>201U0413</v>
      </c>
      <c r="D30" s="32" t="str">
        <f>'[1]Table 9'!C24</f>
        <v>VERDEJO ORTIZ JOSE SANTIAGO</v>
      </c>
      <c r="E30" s="32"/>
      <c r="F30" s="32"/>
      <c r="G30" s="32"/>
      <c r="H30" s="32"/>
      <c r="I30" s="32"/>
      <c r="J30" s="3">
        <v>0</v>
      </c>
      <c r="K30" s="3">
        <v>0</v>
      </c>
      <c r="L30" s="3">
        <v>0</v>
      </c>
      <c r="M30" s="3"/>
      <c r="N30" s="3"/>
      <c r="O30" s="3"/>
      <c r="P30" s="3"/>
      <c r="Q30" s="8">
        <f t="shared" si="0"/>
        <v>0</v>
      </c>
    </row>
    <row r="31" spans="2:17" x14ac:dyDescent="0.3">
      <c r="B31" s="5">
        <f t="shared" si="1"/>
        <v>23</v>
      </c>
      <c r="C31" s="5" t="str">
        <f>'[1]Table 9'!B25</f>
        <v>201U0054</v>
      </c>
      <c r="D31" s="32" t="str">
        <f>'[1]Table 9'!C25</f>
        <v>VILLEGAS IXTEPAN EDER DE JESUS</v>
      </c>
      <c r="E31" s="32"/>
      <c r="F31" s="32"/>
      <c r="G31" s="32"/>
      <c r="H31" s="32"/>
      <c r="I31" s="32"/>
      <c r="J31" s="3">
        <v>0</v>
      </c>
      <c r="K31" s="3">
        <v>0</v>
      </c>
      <c r="L31" s="3">
        <v>0</v>
      </c>
      <c r="M31" s="3"/>
      <c r="N31" s="3"/>
      <c r="O31" s="3"/>
      <c r="P31" s="3"/>
      <c r="Q31" s="8">
        <f t="shared" si="0"/>
        <v>0</v>
      </c>
    </row>
    <row r="32" spans="2:17" x14ac:dyDescent="0.3">
      <c r="B32" s="5">
        <f t="shared" si="1"/>
        <v>24</v>
      </c>
      <c r="C32" s="5"/>
      <c r="D32" s="30"/>
      <c r="E32" s="30"/>
      <c r="F32" s="30"/>
      <c r="G32" s="30"/>
      <c r="H32" s="30"/>
      <c r="I32" s="30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>
        <f t="shared" si="1"/>
        <v>25</v>
      </c>
      <c r="C33" s="5"/>
      <c r="D33" s="30"/>
      <c r="E33" s="30"/>
      <c r="F33" s="30"/>
      <c r="G33" s="30"/>
      <c r="H33" s="30"/>
      <c r="I33" s="30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>
        <f t="shared" si="1"/>
        <v>26</v>
      </c>
      <c r="C34" s="5"/>
      <c r="D34" s="30"/>
      <c r="E34" s="30"/>
      <c r="F34" s="30"/>
      <c r="G34" s="30"/>
      <c r="H34" s="30"/>
      <c r="I34" s="30"/>
      <c r="J34" s="3"/>
      <c r="K34" s="3"/>
      <c r="L34" s="3"/>
      <c r="M34" s="3"/>
      <c r="N34" s="3"/>
      <c r="O34" s="3"/>
      <c r="P34" s="3"/>
      <c r="Q34" s="8"/>
    </row>
    <row r="35" spans="2:17" x14ac:dyDescent="0.3">
      <c r="B35" s="5">
        <f t="shared" si="1"/>
        <v>27</v>
      </c>
      <c r="C35" s="5"/>
      <c r="D35" s="30"/>
      <c r="E35" s="30"/>
      <c r="F35" s="30"/>
      <c r="G35" s="30"/>
      <c r="H35" s="30"/>
      <c r="I35" s="30"/>
      <c r="J35" s="3"/>
      <c r="K35" s="3"/>
      <c r="L35" s="3"/>
      <c r="M35" s="3"/>
      <c r="N35" s="3"/>
      <c r="O35" s="3"/>
      <c r="P35" s="3"/>
      <c r="Q35" s="8"/>
    </row>
    <row r="36" spans="2:17" x14ac:dyDescent="0.3">
      <c r="C36" s="18"/>
      <c r="D36" s="18"/>
      <c r="E36" s="1"/>
      <c r="H36" s="22" t="s">
        <v>18</v>
      </c>
      <c r="I36" s="22"/>
      <c r="J36" s="9">
        <f>COUNTIF(J9:J35,"&gt;=70")</f>
        <v>0</v>
      </c>
      <c r="K36" s="9">
        <f>COUNTIF(K9:K35,"&gt;=70")</f>
        <v>0</v>
      </c>
      <c r="L36" s="9">
        <f>COUNTIF(L9:L35,"&gt;=70")</f>
        <v>0</v>
      </c>
      <c r="M36" s="9">
        <f>COUNTIF(M9:M35,"&gt;=70")</f>
        <v>0</v>
      </c>
      <c r="N36" s="9">
        <f>COUNTIF(N9:N35,"&gt;=70")</f>
        <v>0</v>
      </c>
      <c r="O36" s="9">
        <f>COUNTIF(O9:O35,"&gt;=70")</f>
        <v>0</v>
      </c>
      <c r="P36" s="9">
        <f>COUNTIF(P9:P35,"&gt;=70")</f>
        <v>0</v>
      </c>
      <c r="Q36" s="13">
        <f>COUNTIF(Q9:Q35,"&gt;=70")</f>
        <v>0</v>
      </c>
    </row>
    <row r="37" spans="2:17" x14ac:dyDescent="0.3">
      <c r="C37" s="18"/>
      <c r="D37" s="18"/>
      <c r="E37" s="6"/>
      <c r="H37" s="23" t="s">
        <v>19</v>
      </c>
      <c r="I37" s="23"/>
      <c r="J37" s="10">
        <f>COUNTIF(J9:J35,"&lt;70")</f>
        <v>23</v>
      </c>
      <c r="K37" s="10">
        <f>COUNTIF(K9:K35,"&lt;70")</f>
        <v>23</v>
      </c>
      <c r="L37" s="10">
        <f>COUNTIF(L9:L35,"&lt;70")</f>
        <v>23</v>
      </c>
      <c r="M37" s="10">
        <f>COUNTIF(M9:M35,"&lt;70")</f>
        <v>0</v>
      </c>
      <c r="N37" s="10">
        <f>COUNTIF(N9:N35,"&lt;70")</f>
        <v>0</v>
      </c>
      <c r="O37" s="10">
        <f>COUNTIF(O9:O35,"&lt;70")</f>
        <v>0</v>
      </c>
      <c r="P37" s="10">
        <f>COUNTIF(P9:P35,"&lt;70")</f>
        <v>0</v>
      </c>
      <c r="Q37" s="10">
        <f>COUNTIF(Q9:Q35,"&lt;70")</f>
        <v>23</v>
      </c>
    </row>
    <row r="38" spans="2:17" x14ac:dyDescent="0.3">
      <c r="C38" s="18"/>
      <c r="D38" s="18"/>
      <c r="E38" s="18"/>
      <c r="H38" s="23" t="s">
        <v>20</v>
      </c>
      <c r="I38" s="23"/>
      <c r="J38" s="10">
        <f>COUNT(J9:J35)</f>
        <v>23</v>
      </c>
      <c r="K38" s="10">
        <f>COUNT(K9:K35)</f>
        <v>23</v>
      </c>
      <c r="L38" s="10">
        <f>COUNT(L9:L35)</f>
        <v>23</v>
      </c>
      <c r="M38" s="10">
        <f>COUNT(M9:M35)</f>
        <v>0</v>
      </c>
      <c r="N38" s="10">
        <f>COUNT(N9:N35)</f>
        <v>0</v>
      </c>
      <c r="O38" s="10">
        <f>COUNT(O9:O35)</f>
        <v>0</v>
      </c>
      <c r="P38" s="10">
        <f>COUNT(P9:P35)</f>
        <v>0</v>
      </c>
      <c r="Q38" s="10">
        <f>COUNT(Q9:Q35)</f>
        <v>23</v>
      </c>
    </row>
    <row r="39" spans="2:17" x14ac:dyDescent="0.3">
      <c r="C39" s="18"/>
      <c r="D39" s="18"/>
      <c r="E39" s="1"/>
      <c r="H39" s="24" t="s">
        <v>15</v>
      </c>
      <c r="I39" s="24"/>
      <c r="J39" s="11">
        <f>J36/J38</f>
        <v>0</v>
      </c>
      <c r="K39" s="12">
        <f t="shared" ref="K39:Q39" si="2">K36/K38</f>
        <v>0</v>
      </c>
      <c r="L39" s="12">
        <f t="shared" si="2"/>
        <v>0</v>
      </c>
      <c r="M39" s="12" t="e">
        <f t="shared" si="2"/>
        <v>#DIV/0!</v>
      </c>
      <c r="N39" s="12" t="e">
        <f t="shared" si="2"/>
        <v>#DIV/0!</v>
      </c>
      <c r="O39" s="12" t="e">
        <f t="shared" si="2"/>
        <v>#DIV/0!</v>
      </c>
      <c r="P39" s="12" t="e">
        <f t="shared" si="2"/>
        <v>#DIV/0!</v>
      </c>
      <c r="Q39" s="12">
        <f t="shared" si="2"/>
        <v>0</v>
      </c>
    </row>
    <row r="40" spans="2:17" x14ac:dyDescent="0.3">
      <c r="C40" s="18"/>
      <c r="D40" s="18"/>
      <c r="E40" s="1"/>
      <c r="H40" s="24" t="s">
        <v>16</v>
      </c>
      <c r="I40" s="24"/>
      <c r="J40" s="11">
        <f>J37/J38</f>
        <v>1</v>
      </c>
      <c r="K40" s="11">
        <f t="shared" ref="K40:Q40" si="3">K37/K38</f>
        <v>1</v>
      </c>
      <c r="L40" s="12">
        <f t="shared" si="3"/>
        <v>1</v>
      </c>
      <c r="M40" s="12" t="e">
        <f t="shared" si="3"/>
        <v>#DIV/0!</v>
      </c>
      <c r="N40" s="12" t="e">
        <f t="shared" si="3"/>
        <v>#DIV/0!</v>
      </c>
      <c r="O40" s="12" t="e">
        <f t="shared" si="3"/>
        <v>#DIV/0!</v>
      </c>
      <c r="P40" s="12" t="e">
        <f t="shared" si="3"/>
        <v>#DIV/0!</v>
      </c>
      <c r="Q40" s="12">
        <f t="shared" si="3"/>
        <v>1</v>
      </c>
    </row>
    <row r="41" spans="2:17" x14ac:dyDescent="0.3">
      <c r="C41" s="18"/>
      <c r="D41" s="18"/>
      <c r="E41" s="6"/>
    </row>
    <row r="42" spans="2:17" x14ac:dyDescent="0.3">
      <c r="C42" s="1"/>
      <c r="D42" s="1"/>
      <c r="E42" s="6"/>
    </row>
    <row r="43" spans="2:17" x14ac:dyDescent="0.3">
      <c r="J43" s="20"/>
      <c r="K43" s="20"/>
      <c r="L43" s="20"/>
      <c r="M43" s="20"/>
      <c r="N43" s="20"/>
      <c r="O43" s="20"/>
      <c r="P43" s="20"/>
    </row>
    <row r="44" spans="2:17" x14ac:dyDescent="0.3">
      <c r="J44" s="17" t="s">
        <v>17</v>
      </c>
      <c r="K44" s="17"/>
      <c r="L44" s="17"/>
      <c r="M44" s="17"/>
      <c r="N44" s="17"/>
      <c r="O44" s="17"/>
      <c r="P44" s="17"/>
    </row>
  </sheetData>
  <mergeCells count="49">
    <mergeCell ref="C40:D40"/>
    <mergeCell ref="H40:I40"/>
    <mergeCell ref="C41:D41"/>
    <mergeCell ref="J43:P43"/>
    <mergeCell ref="J44:P44"/>
    <mergeCell ref="C37:D37"/>
    <mergeCell ref="H37:I37"/>
    <mergeCell ref="C38:E38"/>
    <mergeCell ref="H38:I38"/>
    <mergeCell ref="C39:D39"/>
    <mergeCell ref="H39:I39"/>
    <mergeCell ref="C36:D36"/>
    <mergeCell ref="H36:I36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3"/>
  <sheetViews>
    <sheetView zoomScaleNormal="100" workbookViewId="0">
      <selection activeCell="Q32" sqref="Q3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ht="28.8" customHeight="1" x14ac:dyDescent="0.3">
      <c r="C4" t="s">
        <v>0</v>
      </c>
      <c r="D4" s="25" t="s">
        <v>27</v>
      </c>
      <c r="E4" s="25"/>
      <c r="F4" s="25"/>
      <c r="G4" s="25"/>
      <c r="I4" t="s">
        <v>1</v>
      </c>
      <c r="J4" s="39" t="s">
        <v>30</v>
      </c>
      <c r="K4" s="39"/>
      <c r="M4" t="s">
        <v>2</v>
      </c>
      <c r="N4" s="35">
        <v>45201</v>
      </c>
      <c r="O4" s="35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25" t="s">
        <v>25</v>
      </c>
      <c r="E6" s="25"/>
      <c r="F6" s="25"/>
      <c r="G6" s="25"/>
      <c r="I6" s="18" t="s">
        <v>21</v>
      </c>
      <c r="J6" s="18"/>
      <c r="K6" s="42" t="s">
        <v>31</v>
      </c>
      <c r="L6" s="42"/>
      <c r="M6" s="42"/>
      <c r="N6" s="42"/>
      <c r="O6" s="42"/>
      <c r="P6" s="42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6" t="s">
        <v>5</v>
      </c>
      <c r="E8" s="36"/>
      <c r="F8" s="36"/>
      <c r="G8" s="36"/>
      <c r="H8" s="36"/>
      <c r="I8" s="36"/>
      <c r="J8" s="7" t="s">
        <v>7</v>
      </c>
      <c r="K8" s="7" t="s">
        <v>10</v>
      </c>
      <c r="L8" s="7" t="s">
        <v>11</v>
      </c>
      <c r="M8" s="7"/>
      <c r="N8" s="7"/>
      <c r="O8" s="7"/>
      <c r="P8" s="7"/>
      <c r="Q8" s="7" t="s">
        <v>22</v>
      </c>
    </row>
    <row r="9" spans="2:18" x14ac:dyDescent="0.3">
      <c r="B9" s="5">
        <v>1</v>
      </c>
      <c r="C9" s="5" t="str">
        <f>'[1]Table 14'!B3</f>
        <v>201U0011</v>
      </c>
      <c r="D9" s="32" t="str">
        <f>'[1]Table 14'!C3</f>
        <v>CHAGALA LUCHO ISIS IMELDA</v>
      </c>
      <c r="E9" s="32"/>
      <c r="F9" s="32"/>
      <c r="G9" s="32"/>
      <c r="H9" s="32"/>
      <c r="I9" s="32"/>
      <c r="J9" s="3">
        <v>0</v>
      </c>
      <c r="K9" s="3">
        <v>0</v>
      </c>
      <c r="L9" s="3">
        <v>0</v>
      </c>
      <c r="M9" s="3"/>
      <c r="N9" s="3"/>
      <c r="O9" s="3"/>
      <c r="P9" s="3"/>
      <c r="Q9" s="8">
        <f>SUM(J9:L9)/3</f>
        <v>0</v>
      </c>
    </row>
    <row r="10" spans="2:18" x14ac:dyDescent="0.3">
      <c r="B10" s="5">
        <f>B9+1</f>
        <v>2</v>
      </c>
      <c r="C10" s="5" t="str">
        <f>'[1]Table 14'!B4</f>
        <v>201U0012</v>
      </c>
      <c r="D10" s="32" t="str">
        <f>'[1]Table 14'!C4</f>
        <v>CHAGALA MARTINEZ MARCOS</v>
      </c>
      <c r="E10" s="32"/>
      <c r="F10" s="32"/>
      <c r="G10" s="32"/>
      <c r="H10" s="32"/>
      <c r="I10" s="32"/>
      <c r="J10" s="3">
        <v>0</v>
      </c>
      <c r="K10" s="3">
        <v>0</v>
      </c>
      <c r="L10" s="3">
        <v>0</v>
      </c>
      <c r="M10" s="3"/>
      <c r="N10" s="3"/>
      <c r="O10" s="3"/>
      <c r="P10" s="3"/>
      <c r="Q10" s="8">
        <f t="shared" ref="Q10:Q28" si="0">SUM(J10:L10)/3</f>
        <v>0</v>
      </c>
    </row>
    <row r="11" spans="2:18" x14ac:dyDescent="0.3">
      <c r="B11" s="5">
        <f t="shared" ref="B11:B34" si="1">B10+1</f>
        <v>3</v>
      </c>
      <c r="C11" s="5" t="str">
        <f>'[1]Table 14'!B5</f>
        <v>191U0018</v>
      </c>
      <c r="D11" s="32" t="str">
        <f>'[1]Table 14'!C5</f>
        <v>CHIGUIL HERNANDEZ EDUARDO MANUEL</v>
      </c>
      <c r="E11" s="32"/>
      <c r="F11" s="32"/>
      <c r="G11" s="32"/>
      <c r="H11" s="32"/>
      <c r="I11" s="32"/>
      <c r="J11" s="3">
        <v>0</v>
      </c>
      <c r="K11" s="3">
        <v>0</v>
      </c>
      <c r="L11" s="3">
        <v>0</v>
      </c>
      <c r="M11" s="3"/>
      <c r="N11" s="3"/>
      <c r="O11" s="3"/>
      <c r="P11" s="3"/>
      <c r="Q11" s="8">
        <f t="shared" si="0"/>
        <v>0</v>
      </c>
    </row>
    <row r="12" spans="2:18" x14ac:dyDescent="0.3">
      <c r="B12" s="5">
        <f t="shared" si="1"/>
        <v>4</v>
      </c>
      <c r="C12" s="5" t="str">
        <f>'[1]Table 14'!B6</f>
        <v>211U0002</v>
      </c>
      <c r="D12" s="32" t="str">
        <f>'[1]Table 14'!C6</f>
        <v>CRUZ TEPACH ITZEL  MARIANA</v>
      </c>
      <c r="E12" s="32"/>
      <c r="F12" s="32"/>
      <c r="G12" s="32"/>
      <c r="H12" s="32"/>
      <c r="I12" s="32"/>
      <c r="J12" s="3">
        <v>0</v>
      </c>
      <c r="K12" s="3">
        <v>0</v>
      </c>
      <c r="L12" s="3">
        <v>0</v>
      </c>
      <c r="M12" s="3"/>
      <c r="N12" s="3"/>
      <c r="O12" s="3"/>
      <c r="P12" s="3"/>
      <c r="Q12" s="8">
        <f t="shared" si="0"/>
        <v>0</v>
      </c>
    </row>
    <row r="13" spans="2:18" x14ac:dyDescent="0.3">
      <c r="B13" s="5">
        <f t="shared" si="1"/>
        <v>5</v>
      </c>
      <c r="C13" s="5" t="str">
        <f>'[1]Table 14'!B7</f>
        <v>201U0019</v>
      </c>
      <c r="D13" s="32" t="str">
        <f>'[1]Table 14'!C7</f>
        <v>FONSECA CRUZ ISRAEL</v>
      </c>
      <c r="E13" s="32"/>
      <c r="F13" s="32"/>
      <c r="G13" s="32"/>
      <c r="H13" s="32"/>
      <c r="I13" s="32"/>
      <c r="J13" s="3">
        <v>0</v>
      </c>
      <c r="K13" s="3">
        <v>0</v>
      </c>
      <c r="L13" s="3">
        <v>0</v>
      </c>
      <c r="M13" s="3"/>
      <c r="N13" s="3"/>
      <c r="O13" s="3"/>
      <c r="P13" s="3"/>
      <c r="Q13" s="8">
        <f t="shared" si="0"/>
        <v>0</v>
      </c>
    </row>
    <row r="14" spans="2:18" x14ac:dyDescent="0.3">
      <c r="B14" s="5">
        <f t="shared" si="1"/>
        <v>6</v>
      </c>
      <c r="C14" s="5" t="str">
        <f>'[1]Table 14'!B8</f>
        <v>201U0020</v>
      </c>
      <c r="D14" s="32" t="str">
        <f>'[1]Table 14'!C8</f>
        <v>GARCÍA REYES KARLA PAOLA</v>
      </c>
      <c r="E14" s="32"/>
      <c r="F14" s="32"/>
      <c r="G14" s="32"/>
      <c r="H14" s="32"/>
      <c r="I14" s="32"/>
      <c r="J14" s="3">
        <v>0</v>
      </c>
      <c r="K14" s="3">
        <v>0</v>
      </c>
      <c r="L14" s="3">
        <v>0</v>
      </c>
      <c r="M14" s="3"/>
      <c r="N14" s="3"/>
      <c r="O14" s="3"/>
      <c r="P14" s="3"/>
      <c r="Q14" s="8">
        <f t="shared" si="0"/>
        <v>0</v>
      </c>
    </row>
    <row r="15" spans="2:18" x14ac:dyDescent="0.3">
      <c r="B15" s="5">
        <f t="shared" si="1"/>
        <v>7</v>
      </c>
      <c r="C15" s="5" t="str">
        <f>'[1]Table 14'!B9</f>
        <v>211U0003</v>
      </c>
      <c r="D15" s="32" t="str">
        <f>'[1]Table 14'!C9</f>
        <v>GOXCON SOSA JOSE ANGEL</v>
      </c>
      <c r="E15" s="32"/>
      <c r="F15" s="32"/>
      <c r="G15" s="32"/>
      <c r="H15" s="32"/>
      <c r="I15" s="32"/>
      <c r="J15" s="3">
        <v>0</v>
      </c>
      <c r="K15" s="3">
        <v>0</v>
      </c>
      <c r="L15" s="3">
        <v>0</v>
      </c>
      <c r="M15" s="3"/>
      <c r="N15" s="3"/>
      <c r="O15" s="3"/>
      <c r="P15" s="3"/>
      <c r="Q15" s="8">
        <f t="shared" si="0"/>
        <v>0</v>
      </c>
    </row>
    <row r="16" spans="2:18" x14ac:dyDescent="0.3">
      <c r="B16" s="5">
        <f t="shared" si="1"/>
        <v>8</v>
      </c>
      <c r="C16" s="5" t="str">
        <f>'[1]Table 14'!B10</f>
        <v>201U0022</v>
      </c>
      <c r="D16" s="32" t="str">
        <f>'[1]Table 14'!C10</f>
        <v>GOXCON XOLOT GERARDO</v>
      </c>
      <c r="E16" s="32"/>
      <c r="F16" s="32"/>
      <c r="G16" s="32"/>
      <c r="H16" s="32"/>
      <c r="I16" s="32"/>
      <c r="J16" s="3">
        <v>0</v>
      </c>
      <c r="K16" s="3">
        <v>0</v>
      </c>
      <c r="L16" s="3">
        <v>0</v>
      </c>
      <c r="M16" s="3"/>
      <c r="N16" s="3"/>
      <c r="O16" s="3"/>
      <c r="P16" s="3"/>
      <c r="Q16" s="8">
        <f t="shared" si="0"/>
        <v>0</v>
      </c>
    </row>
    <row r="17" spans="2:17" x14ac:dyDescent="0.3">
      <c r="B17" s="5">
        <f t="shared" si="1"/>
        <v>9</v>
      </c>
      <c r="C17" s="5" t="str">
        <f>'[1]Table 14'!B11</f>
        <v>191U0034</v>
      </c>
      <c r="D17" s="32" t="str">
        <f>'[1]Table 14'!C11</f>
        <v>GUTIERREZ ARRES HEVER DE JESUS</v>
      </c>
      <c r="E17" s="32"/>
      <c r="F17" s="32"/>
      <c r="G17" s="32"/>
      <c r="H17" s="32"/>
      <c r="I17" s="32"/>
      <c r="J17" s="3">
        <v>0</v>
      </c>
      <c r="K17" s="3">
        <v>0</v>
      </c>
      <c r="L17" s="3">
        <v>0</v>
      </c>
      <c r="M17" s="3"/>
      <c r="N17" s="3"/>
      <c r="O17" s="3"/>
      <c r="P17" s="3"/>
      <c r="Q17" s="8">
        <f t="shared" si="0"/>
        <v>0</v>
      </c>
    </row>
    <row r="18" spans="2:17" x14ac:dyDescent="0.3">
      <c r="B18" s="5">
        <f t="shared" si="1"/>
        <v>10</v>
      </c>
      <c r="C18" s="5" t="str">
        <f>'[1]Table 14'!B12</f>
        <v>201U0028</v>
      </c>
      <c r="D18" s="32" t="str">
        <f>'[1]Table 14'!C12</f>
        <v>HERRERA PEREZ CARLOS ALBERTO</v>
      </c>
      <c r="E18" s="32"/>
      <c r="F18" s="32"/>
      <c r="G18" s="32"/>
      <c r="H18" s="32"/>
      <c r="I18" s="32"/>
      <c r="J18" s="3">
        <v>0</v>
      </c>
      <c r="K18" s="3">
        <v>0</v>
      </c>
      <c r="L18" s="3">
        <v>0</v>
      </c>
      <c r="M18" s="3"/>
      <c r="N18" s="3"/>
      <c r="O18" s="3"/>
      <c r="P18" s="3"/>
      <c r="Q18" s="8">
        <f t="shared" si="0"/>
        <v>0</v>
      </c>
    </row>
    <row r="19" spans="2:17" x14ac:dyDescent="0.3">
      <c r="B19" s="5">
        <f t="shared" si="1"/>
        <v>11</v>
      </c>
      <c r="C19" s="5" t="str">
        <f>'[1]Table 14'!B13</f>
        <v>201U0030</v>
      </c>
      <c r="D19" s="32" t="str">
        <f>'[1]Table 14'!C13</f>
        <v>JAUREGUI SERRANO JULIANA</v>
      </c>
      <c r="E19" s="32"/>
      <c r="F19" s="32"/>
      <c r="G19" s="32"/>
      <c r="H19" s="32"/>
      <c r="I19" s="32"/>
      <c r="J19" s="3">
        <v>0</v>
      </c>
      <c r="K19" s="3">
        <v>0</v>
      </c>
      <c r="L19" s="3">
        <v>0</v>
      </c>
      <c r="M19" s="3"/>
      <c r="N19" s="3"/>
      <c r="O19" s="3"/>
      <c r="P19" s="3"/>
      <c r="Q19" s="8">
        <f t="shared" si="0"/>
        <v>0</v>
      </c>
    </row>
    <row r="20" spans="2:17" x14ac:dyDescent="0.3">
      <c r="B20" s="5">
        <f t="shared" si="1"/>
        <v>12</v>
      </c>
      <c r="C20" s="5" t="str">
        <f>'[1]Table 14'!B14</f>
        <v>201U0033</v>
      </c>
      <c r="D20" s="32" t="str">
        <f>'[1]Table 14'!C14</f>
        <v>MARCIAL FABIAN JOSELYN</v>
      </c>
      <c r="E20" s="32"/>
      <c r="F20" s="32"/>
      <c r="G20" s="32"/>
      <c r="H20" s="32"/>
      <c r="I20" s="32"/>
      <c r="J20" s="3">
        <v>0</v>
      </c>
      <c r="K20" s="3">
        <v>0</v>
      </c>
      <c r="L20" s="3">
        <v>0</v>
      </c>
      <c r="M20" s="3"/>
      <c r="N20" s="3"/>
      <c r="O20" s="3"/>
      <c r="P20" s="3"/>
      <c r="Q20" s="8">
        <f t="shared" si="0"/>
        <v>0</v>
      </c>
    </row>
    <row r="21" spans="2:17" x14ac:dyDescent="0.3">
      <c r="B21" s="5">
        <f t="shared" si="1"/>
        <v>13</v>
      </c>
      <c r="C21" s="5" t="str">
        <f>'[1]Table 14'!B15</f>
        <v>201U0034</v>
      </c>
      <c r="D21" s="32" t="str">
        <f>'[1]Table 14'!C15</f>
        <v>MARTINEZ GOLPE ALESSANDRA</v>
      </c>
      <c r="E21" s="32"/>
      <c r="F21" s="32"/>
      <c r="G21" s="32"/>
      <c r="H21" s="32"/>
      <c r="I21" s="32"/>
      <c r="J21" s="3">
        <v>0</v>
      </c>
      <c r="K21" s="3">
        <v>0</v>
      </c>
      <c r="L21" s="3">
        <v>0</v>
      </c>
      <c r="M21" s="3"/>
      <c r="N21" s="3"/>
      <c r="O21" s="3"/>
      <c r="P21" s="3"/>
      <c r="Q21" s="8">
        <f t="shared" si="0"/>
        <v>0</v>
      </c>
    </row>
    <row r="22" spans="2:17" x14ac:dyDescent="0.3">
      <c r="B22" s="5">
        <f t="shared" si="1"/>
        <v>14</v>
      </c>
      <c r="C22" s="5" t="str">
        <f>'[1]Table 14'!B16</f>
        <v>201U0036</v>
      </c>
      <c r="D22" s="32" t="str">
        <f>'[1]Table 14'!C16</f>
        <v>MARTINEZ SOLIS ADDIEL DE JESUS</v>
      </c>
      <c r="E22" s="32"/>
      <c r="F22" s="32"/>
      <c r="G22" s="32"/>
      <c r="H22" s="32"/>
      <c r="I22" s="32"/>
      <c r="J22" s="3">
        <v>0</v>
      </c>
      <c r="K22" s="3">
        <v>0</v>
      </c>
      <c r="L22" s="3">
        <v>0</v>
      </c>
      <c r="M22" s="3"/>
      <c r="N22" s="3"/>
      <c r="O22" s="3"/>
      <c r="P22" s="3"/>
      <c r="Q22" s="8">
        <f t="shared" si="0"/>
        <v>0</v>
      </c>
    </row>
    <row r="23" spans="2:17" x14ac:dyDescent="0.3">
      <c r="B23" s="5">
        <f t="shared" si="1"/>
        <v>15</v>
      </c>
      <c r="C23" s="5" t="str">
        <f>'[1]Table 14'!B17</f>
        <v>201U0037</v>
      </c>
      <c r="D23" s="32" t="str">
        <f>'[1]Table 14'!C17</f>
        <v>MARTINEZ VAZQUEZ VICTOR UBALDO</v>
      </c>
      <c r="E23" s="32"/>
      <c r="F23" s="32"/>
      <c r="G23" s="32"/>
      <c r="H23" s="32"/>
      <c r="I23" s="32"/>
      <c r="J23" s="3">
        <v>0</v>
      </c>
      <c r="K23" s="3">
        <v>0</v>
      </c>
      <c r="L23" s="3">
        <v>0</v>
      </c>
      <c r="M23" s="3"/>
      <c r="N23" s="3"/>
      <c r="O23" s="3"/>
      <c r="P23" s="3"/>
      <c r="Q23" s="8">
        <f t="shared" si="0"/>
        <v>0</v>
      </c>
    </row>
    <row r="24" spans="2:17" x14ac:dyDescent="0.3">
      <c r="B24" s="5">
        <f t="shared" si="1"/>
        <v>16</v>
      </c>
      <c r="C24" s="5" t="str">
        <f>'[1]Table 14'!B18</f>
        <v>201U0520</v>
      </c>
      <c r="D24" s="32" t="str">
        <f>'[1]Table 14'!C18</f>
        <v>ORGANISTA BELLI EDWIN</v>
      </c>
      <c r="E24" s="32"/>
      <c r="F24" s="32"/>
      <c r="G24" s="32"/>
      <c r="H24" s="32"/>
      <c r="I24" s="32"/>
      <c r="J24" s="3">
        <v>0</v>
      </c>
      <c r="K24" s="3">
        <v>0</v>
      </c>
      <c r="L24" s="3">
        <v>0</v>
      </c>
      <c r="M24" s="3"/>
      <c r="N24" s="3"/>
      <c r="O24" s="3"/>
      <c r="P24" s="3"/>
      <c r="Q24" s="8">
        <f t="shared" si="0"/>
        <v>0</v>
      </c>
    </row>
    <row r="25" spans="2:17" x14ac:dyDescent="0.3">
      <c r="B25" s="5">
        <f t="shared" si="1"/>
        <v>17</v>
      </c>
      <c r="C25" s="5" t="str">
        <f>'[1]Table 14'!B19</f>
        <v>211U0006</v>
      </c>
      <c r="D25" s="32" t="str">
        <f>'[1]Table 14'!C19</f>
        <v>PATRICIO VALDIVIA JOSE CARLOS</v>
      </c>
      <c r="E25" s="32"/>
      <c r="F25" s="32"/>
      <c r="G25" s="32"/>
      <c r="H25" s="32"/>
      <c r="I25" s="32"/>
      <c r="J25" s="3">
        <v>0</v>
      </c>
      <c r="K25" s="3">
        <v>0</v>
      </c>
      <c r="L25" s="3">
        <v>0</v>
      </c>
      <c r="M25" s="3"/>
      <c r="N25" s="3"/>
      <c r="O25" s="3"/>
      <c r="P25" s="3"/>
      <c r="Q25" s="8">
        <f t="shared" si="0"/>
        <v>0</v>
      </c>
    </row>
    <row r="26" spans="2:17" x14ac:dyDescent="0.3">
      <c r="B26" s="5">
        <f t="shared" si="1"/>
        <v>18</v>
      </c>
      <c r="C26" s="5" t="str">
        <f>'[1]Table 14'!B20</f>
        <v>201U0048</v>
      </c>
      <c r="D26" s="32" t="str">
        <f>'[1]Table 14'!C20</f>
        <v>TENORIO TEMICH ROCIO ABIGAIL</v>
      </c>
      <c r="E26" s="32"/>
      <c r="F26" s="32"/>
      <c r="G26" s="32"/>
      <c r="H26" s="32"/>
      <c r="I26" s="32"/>
      <c r="J26" s="3">
        <v>0</v>
      </c>
      <c r="K26" s="3">
        <v>0</v>
      </c>
      <c r="L26" s="3">
        <v>0</v>
      </c>
      <c r="M26" s="3"/>
      <c r="N26" s="3"/>
      <c r="O26" s="3"/>
      <c r="P26" s="3"/>
      <c r="Q26" s="8">
        <f t="shared" si="0"/>
        <v>0</v>
      </c>
    </row>
    <row r="27" spans="2:17" x14ac:dyDescent="0.3">
      <c r="B27" s="5">
        <f t="shared" si="1"/>
        <v>19</v>
      </c>
      <c r="C27" s="5" t="str">
        <f>'[1]Table 14'!B21</f>
        <v>191U0079</v>
      </c>
      <c r="D27" s="32" t="str">
        <f>'[1]Table 14'!C21</f>
        <v>VELASCO AMADOR EDER MIGUEL</v>
      </c>
      <c r="E27" s="32"/>
      <c r="F27" s="32"/>
      <c r="G27" s="32"/>
      <c r="H27" s="32"/>
      <c r="I27" s="32"/>
      <c r="J27" s="3">
        <v>0</v>
      </c>
      <c r="K27" s="3">
        <v>0</v>
      </c>
      <c r="L27" s="3">
        <v>0</v>
      </c>
      <c r="M27" s="3"/>
      <c r="N27" s="3"/>
      <c r="O27" s="3"/>
      <c r="P27" s="3"/>
      <c r="Q27" s="8">
        <f t="shared" si="0"/>
        <v>0</v>
      </c>
    </row>
    <row r="28" spans="2:17" x14ac:dyDescent="0.3">
      <c r="B28" s="5">
        <f t="shared" si="1"/>
        <v>20</v>
      </c>
      <c r="C28" s="5" t="str">
        <f>'[1]Table 14'!B22</f>
        <v>201U0055</v>
      </c>
      <c r="D28" s="32" t="str">
        <f>'[1]Table 14'!C22</f>
        <v>XALA RIVEROL GREYS KAROL</v>
      </c>
      <c r="E28" s="32"/>
      <c r="F28" s="32"/>
      <c r="G28" s="32"/>
      <c r="H28" s="32"/>
      <c r="I28" s="32"/>
      <c r="J28" s="3">
        <v>0</v>
      </c>
      <c r="K28" s="3">
        <v>0</v>
      </c>
      <c r="L28" s="3">
        <v>0</v>
      </c>
      <c r="M28" s="3"/>
      <c r="N28" s="3"/>
      <c r="O28" s="3"/>
      <c r="P28" s="3"/>
      <c r="Q28" s="8">
        <f t="shared" si="0"/>
        <v>0</v>
      </c>
    </row>
    <row r="29" spans="2:17" x14ac:dyDescent="0.3">
      <c r="B29" s="5">
        <f t="shared" si="1"/>
        <v>21</v>
      </c>
      <c r="C29" s="5"/>
      <c r="D29" s="30"/>
      <c r="E29" s="30"/>
      <c r="F29" s="30"/>
      <c r="G29" s="30"/>
      <c r="H29" s="30"/>
      <c r="I29" s="30"/>
      <c r="J29" s="3"/>
      <c r="K29" s="3"/>
      <c r="L29" s="3"/>
      <c r="M29" s="3"/>
      <c r="N29" s="3"/>
      <c r="O29" s="3"/>
      <c r="P29" s="3"/>
      <c r="Q29" s="8"/>
    </row>
    <row r="30" spans="2:17" x14ac:dyDescent="0.3">
      <c r="B30" s="5">
        <f t="shared" si="1"/>
        <v>22</v>
      </c>
      <c r="C30" s="5"/>
      <c r="D30" s="30"/>
      <c r="E30" s="30"/>
      <c r="F30" s="30"/>
      <c r="G30" s="30"/>
      <c r="H30" s="30"/>
      <c r="I30" s="30"/>
      <c r="J30" s="3"/>
      <c r="K30" s="3"/>
      <c r="L30" s="3"/>
      <c r="M30" s="3"/>
      <c r="N30" s="3"/>
      <c r="O30" s="3"/>
      <c r="P30" s="3"/>
      <c r="Q30" s="8"/>
    </row>
    <row r="31" spans="2:17" x14ac:dyDescent="0.3">
      <c r="B31" s="5">
        <f t="shared" si="1"/>
        <v>23</v>
      </c>
      <c r="C31" s="5"/>
      <c r="D31" s="30"/>
      <c r="E31" s="30"/>
      <c r="F31" s="30"/>
      <c r="G31" s="30"/>
      <c r="H31" s="30"/>
      <c r="I31" s="30"/>
      <c r="J31" s="3"/>
      <c r="K31" s="3"/>
      <c r="L31" s="3"/>
      <c r="M31" s="3"/>
      <c r="N31" s="3"/>
      <c r="O31" s="3"/>
      <c r="P31" s="3"/>
      <c r="Q31" s="8"/>
    </row>
    <row r="32" spans="2:17" x14ac:dyDescent="0.3">
      <c r="B32" s="5">
        <f t="shared" si="1"/>
        <v>24</v>
      </c>
      <c r="C32" s="5"/>
      <c r="D32" s="30"/>
      <c r="E32" s="30"/>
      <c r="F32" s="30"/>
      <c r="G32" s="30"/>
      <c r="H32" s="30"/>
      <c r="I32" s="30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>
        <f t="shared" si="1"/>
        <v>25</v>
      </c>
      <c r="C33" s="5"/>
      <c r="D33" s="30"/>
      <c r="E33" s="30"/>
      <c r="F33" s="30"/>
      <c r="G33" s="30"/>
      <c r="H33" s="30"/>
      <c r="I33" s="30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>
        <f t="shared" si="1"/>
        <v>26</v>
      </c>
      <c r="C34" s="5"/>
      <c r="D34" s="30"/>
      <c r="E34" s="30"/>
      <c r="F34" s="30"/>
      <c r="G34" s="30"/>
      <c r="H34" s="30"/>
      <c r="I34" s="30"/>
      <c r="J34" s="3"/>
      <c r="K34" s="3"/>
      <c r="L34" s="3"/>
      <c r="M34" s="3"/>
      <c r="N34" s="3"/>
      <c r="O34" s="3"/>
      <c r="P34" s="3"/>
      <c r="Q34" s="8"/>
    </row>
    <row r="35" spans="2:17" x14ac:dyDescent="0.3">
      <c r="C35" s="18"/>
      <c r="D35" s="18"/>
      <c r="E35" s="1"/>
      <c r="H35" s="22" t="s">
        <v>18</v>
      </c>
      <c r="I35" s="22"/>
      <c r="J35" s="9">
        <f>COUNTIF(J9:J34,"&gt;=70")</f>
        <v>0</v>
      </c>
      <c r="K35" s="9">
        <f>COUNTIF(K9:K34,"&gt;=70")</f>
        <v>0</v>
      </c>
      <c r="L35" s="9">
        <f>COUNTIF(L9:L34,"&gt;=70")</f>
        <v>0</v>
      </c>
      <c r="M35" s="9">
        <f>COUNTIF(M9:M34,"&gt;=70")</f>
        <v>0</v>
      </c>
      <c r="N35" s="9">
        <f>COUNTIF(N9:N34,"&gt;=70")</f>
        <v>0</v>
      </c>
      <c r="O35" s="9">
        <f>COUNTIF(O9:O34,"&gt;=70")</f>
        <v>0</v>
      </c>
      <c r="P35" s="9">
        <f>COUNTIF(P9:P34,"&gt;=70")</f>
        <v>0</v>
      </c>
      <c r="Q35" s="13">
        <f>COUNTIF(Q9:Q34,"&gt;=70")</f>
        <v>0</v>
      </c>
    </row>
    <row r="36" spans="2:17" x14ac:dyDescent="0.3">
      <c r="C36" s="18"/>
      <c r="D36" s="18"/>
      <c r="E36" s="6"/>
      <c r="H36" s="23" t="s">
        <v>19</v>
      </c>
      <c r="I36" s="23"/>
      <c r="J36" s="10">
        <f>COUNTIF(J9:J34,"&lt;70")</f>
        <v>20</v>
      </c>
      <c r="K36" s="10">
        <f>COUNTIF(K9:K34,"&lt;70")</f>
        <v>20</v>
      </c>
      <c r="L36" s="10">
        <f>COUNTIF(L9:L34,"&lt;70")</f>
        <v>20</v>
      </c>
      <c r="M36" s="10">
        <f>COUNTIF(M9:M34,"&lt;70")</f>
        <v>0</v>
      </c>
      <c r="N36" s="10">
        <f>COUNTIF(N9:N34,"&lt;70")</f>
        <v>0</v>
      </c>
      <c r="O36" s="10">
        <f>COUNTIF(O9:O34,"&lt;70")</f>
        <v>0</v>
      </c>
      <c r="P36" s="10">
        <f>COUNTIF(P9:P34,"&lt;70")</f>
        <v>0</v>
      </c>
      <c r="Q36" s="10">
        <f>COUNTIF(Q9:Q34,"&lt;70")</f>
        <v>20</v>
      </c>
    </row>
    <row r="37" spans="2:17" x14ac:dyDescent="0.3">
      <c r="C37" s="18"/>
      <c r="D37" s="18"/>
      <c r="E37" s="18"/>
      <c r="H37" s="23" t="s">
        <v>20</v>
      </c>
      <c r="I37" s="23"/>
      <c r="J37" s="10">
        <f>COUNT(J9:J34)</f>
        <v>20</v>
      </c>
      <c r="K37" s="10">
        <f>COUNT(K9:K34)</f>
        <v>20</v>
      </c>
      <c r="L37" s="10">
        <f>COUNT(L9:L34)</f>
        <v>20</v>
      </c>
      <c r="M37" s="10">
        <f>COUNT(M9:M34)</f>
        <v>0</v>
      </c>
      <c r="N37" s="10">
        <f>COUNT(N9:N34)</f>
        <v>0</v>
      </c>
      <c r="O37" s="10">
        <f>COUNT(O9:O34)</f>
        <v>0</v>
      </c>
      <c r="P37" s="10">
        <f>COUNT(P9:P34)</f>
        <v>0</v>
      </c>
      <c r="Q37" s="10">
        <f>COUNT(Q9:Q34)</f>
        <v>20</v>
      </c>
    </row>
    <row r="38" spans="2:17" x14ac:dyDescent="0.3">
      <c r="C38" s="18"/>
      <c r="D38" s="18"/>
      <c r="E38" s="1"/>
      <c r="H38" s="24" t="s">
        <v>15</v>
      </c>
      <c r="I38" s="24"/>
      <c r="J38" s="11">
        <f>J35/J37</f>
        <v>0</v>
      </c>
      <c r="K38" s="12">
        <f t="shared" ref="K38:Q38" si="2">K35/K37</f>
        <v>0</v>
      </c>
      <c r="L38" s="12">
        <f t="shared" si="2"/>
        <v>0</v>
      </c>
      <c r="M38" s="12" t="e">
        <f t="shared" si="2"/>
        <v>#DIV/0!</v>
      </c>
      <c r="N38" s="12" t="e">
        <f t="shared" si="2"/>
        <v>#DIV/0!</v>
      </c>
      <c r="O38" s="12" t="e">
        <f t="shared" si="2"/>
        <v>#DIV/0!</v>
      </c>
      <c r="P38" s="12" t="e">
        <f t="shared" si="2"/>
        <v>#DIV/0!</v>
      </c>
      <c r="Q38" s="12">
        <f t="shared" si="2"/>
        <v>0</v>
      </c>
    </row>
    <row r="39" spans="2:17" x14ac:dyDescent="0.3">
      <c r="C39" s="18"/>
      <c r="D39" s="18"/>
      <c r="E39" s="1"/>
      <c r="H39" s="24" t="s">
        <v>16</v>
      </c>
      <c r="I39" s="24"/>
      <c r="J39" s="11">
        <f>J36/J37</f>
        <v>1</v>
      </c>
      <c r="K39" s="11">
        <f t="shared" ref="K39:Q39" si="3">K36/K37</f>
        <v>1</v>
      </c>
      <c r="L39" s="12">
        <f t="shared" si="3"/>
        <v>1</v>
      </c>
      <c r="M39" s="12" t="e">
        <f t="shared" si="3"/>
        <v>#DIV/0!</v>
      </c>
      <c r="N39" s="12" t="e">
        <f t="shared" si="3"/>
        <v>#DIV/0!</v>
      </c>
      <c r="O39" s="12" t="e">
        <f t="shared" si="3"/>
        <v>#DIV/0!</v>
      </c>
      <c r="P39" s="12" t="e">
        <f t="shared" si="3"/>
        <v>#DIV/0!</v>
      </c>
      <c r="Q39" s="12">
        <f t="shared" si="3"/>
        <v>1</v>
      </c>
    </row>
    <row r="40" spans="2:17" x14ac:dyDescent="0.3">
      <c r="C40" s="18"/>
      <c r="D40" s="18"/>
      <c r="E40" s="6"/>
    </row>
    <row r="41" spans="2:17" x14ac:dyDescent="0.3">
      <c r="C41" s="1"/>
      <c r="D41" s="1"/>
      <c r="E41" s="6"/>
    </row>
    <row r="42" spans="2:17" x14ac:dyDescent="0.3">
      <c r="J42" s="20"/>
      <c r="K42" s="20"/>
      <c r="L42" s="20"/>
      <c r="M42" s="20"/>
      <c r="N42" s="20"/>
      <c r="O42" s="20"/>
      <c r="P42" s="20"/>
    </row>
    <row r="43" spans="2:17" x14ac:dyDescent="0.3">
      <c r="J43" s="17" t="s">
        <v>17</v>
      </c>
      <c r="K43" s="17"/>
      <c r="L43" s="17"/>
      <c r="M43" s="17"/>
      <c r="N43" s="17"/>
      <c r="O43" s="17"/>
      <c r="P43" s="17"/>
    </row>
  </sheetData>
  <mergeCells count="48">
    <mergeCell ref="C39:D39"/>
    <mergeCell ref="H39:I39"/>
    <mergeCell ref="C40:D40"/>
    <mergeCell ref="J42:P42"/>
    <mergeCell ref="J43:P43"/>
    <mergeCell ref="C36:D36"/>
    <mergeCell ref="H36:I36"/>
    <mergeCell ref="C37:E37"/>
    <mergeCell ref="H37:I37"/>
    <mergeCell ref="C38:D38"/>
    <mergeCell ref="H38:I38"/>
    <mergeCell ref="C35:D35"/>
    <mergeCell ref="H35:I3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47"/>
  <sheetViews>
    <sheetView zoomScaleNormal="100" workbookViewId="0">
      <selection activeCell="B39" sqref="B39:Q4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39" t="s">
        <v>32</v>
      </c>
      <c r="E4" s="39"/>
      <c r="F4" s="39"/>
      <c r="G4" s="39"/>
      <c r="I4" t="s">
        <v>1</v>
      </c>
      <c r="J4" s="39" t="s">
        <v>33</v>
      </c>
      <c r="K4" s="39"/>
      <c r="M4" t="s">
        <v>2</v>
      </c>
      <c r="N4" s="43">
        <v>45201</v>
      </c>
      <c r="O4" s="43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39" t="s">
        <v>25</v>
      </c>
      <c r="E6" s="39"/>
      <c r="F6" s="39"/>
      <c r="G6" s="39"/>
      <c r="I6" s="18" t="s">
        <v>21</v>
      </c>
      <c r="J6" s="18"/>
      <c r="K6" s="41" t="s">
        <v>34</v>
      </c>
      <c r="L6" s="41"/>
      <c r="M6" s="41"/>
      <c r="N6" s="41"/>
      <c r="O6" s="41"/>
      <c r="P6" s="41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6" t="s">
        <v>5</v>
      </c>
      <c r="E8" s="36"/>
      <c r="F8" s="36"/>
      <c r="G8" s="36"/>
      <c r="H8" s="36"/>
      <c r="I8" s="36"/>
      <c r="J8" s="7">
        <v>0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/>
      <c r="Q8" s="7" t="s">
        <v>22</v>
      </c>
    </row>
    <row r="9" spans="2:18" x14ac:dyDescent="0.3">
      <c r="B9" s="5">
        <v>1</v>
      </c>
      <c r="C9" s="5" t="str">
        <f>'[1]Table 19'!B3</f>
        <v>211U0208</v>
      </c>
      <c r="D9" s="32" t="str">
        <f>'[1]Table 19'!C3</f>
        <v>AMBROS MALAGA DIANA AZUCENA</v>
      </c>
      <c r="E9" s="32"/>
      <c r="F9" s="32"/>
      <c r="G9" s="32"/>
      <c r="H9" s="32"/>
      <c r="I9" s="32"/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/>
      <c r="Q9" s="8">
        <f>SUM(J9:O9)/6</f>
        <v>0</v>
      </c>
    </row>
    <row r="10" spans="2:18" x14ac:dyDescent="0.3">
      <c r="B10" s="5">
        <f>B9+1</f>
        <v>2</v>
      </c>
      <c r="C10" s="5" t="str">
        <f>'[1]Table 19'!B4</f>
        <v>211U0212</v>
      </c>
      <c r="D10" s="32" t="str">
        <f>'[1]Table 19'!C4</f>
        <v>BAXIN POLITO FATIMA ALEJANDRA</v>
      </c>
      <c r="E10" s="32"/>
      <c r="F10" s="32"/>
      <c r="G10" s="32"/>
      <c r="H10" s="32"/>
      <c r="I10" s="32"/>
      <c r="J10" s="3">
        <v>95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/>
      <c r="Q10" s="8">
        <f t="shared" ref="Q10:Q35" si="0">SUM(J10:O10)/6</f>
        <v>15.833333333333334</v>
      </c>
    </row>
    <row r="11" spans="2:18" x14ac:dyDescent="0.3">
      <c r="B11" s="5">
        <f t="shared" ref="B11:B38" si="1">B10+1</f>
        <v>3</v>
      </c>
      <c r="C11" s="5" t="str">
        <f>'[1]Table 19'!B5</f>
        <v>211U0214</v>
      </c>
      <c r="D11" s="32" t="str">
        <f>'[1]Table 19'!C5</f>
        <v>BUSTAMANTE FISCAL ANAHI</v>
      </c>
      <c r="E11" s="32"/>
      <c r="F11" s="32"/>
      <c r="G11" s="32"/>
      <c r="H11" s="32"/>
      <c r="I11" s="32"/>
      <c r="J11" s="3">
        <v>97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/>
      <c r="Q11" s="8">
        <f t="shared" si="0"/>
        <v>16.166666666666668</v>
      </c>
    </row>
    <row r="12" spans="2:18" x14ac:dyDescent="0.3">
      <c r="B12" s="5">
        <f t="shared" si="1"/>
        <v>4</v>
      </c>
      <c r="C12" s="5" t="str">
        <f>'[1]Table 19'!B6</f>
        <v>211U0215</v>
      </c>
      <c r="D12" s="32" t="str">
        <f>'[1]Table 19'!C6</f>
        <v>CABAÑAS VILLASANA JUAN MANUEL</v>
      </c>
      <c r="E12" s="32"/>
      <c r="F12" s="32"/>
      <c r="G12" s="32"/>
      <c r="H12" s="32"/>
      <c r="I12" s="32"/>
      <c r="J12" s="3">
        <v>90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/>
      <c r="Q12" s="8">
        <f t="shared" si="0"/>
        <v>15</v>
      </c>
    </row>
    <row r="13" spans="2:18" x14ac:dyDescent="0.3">
      <c r="B13" s="5">
        <f t="shared" si="1"/>
        <v>5</v>
      </c>
      <c r="C13" s="5" t="str">
        <f>'[1]Table 19'!B7</f>
        <v>211U0217</v>
      </c>
      <c r="D13" s="32" t="str">
        <f>'[1]Table 19'!C7</f>
        <v>CAGAL XOLO GABRIELA</v>
      </c>
      <c r="E13" s="32"/>
      <c r="F13" s="32"/>
      <c r="G13" s="32"/>
      <c r="H13" s="32"/>
      <c r="I13" s="32"/>
      <c r="J13" s="3">
        <v>90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/>
      <c r="Q13" s="8">
        <f t="shared" si="0"/>
        <v>15</v>
      </c>
    </row>
    <row r="14" spans="2:18" x14ac:dyDescent="0.3">
      <c r="B14" s="5">
        <f t="shared" si="1"/>
        <v>6</v>
      </c>
      <c r="C14" s="5" t="str">
        <f>'[1]Table 19'!B8</f>
        <v>211U0223</v>
      </c>
      <c r="D14" s="32" t="str">
        <f>'[1]Table 19'!C8</f>
        <v>CHIBAMBA IGNOT ESTRELLA</v>
      </c>
      <c r="E14" s="32"/>
      <c r="F14" s="32"/>
      <c r="G14" s="32"/>
      <c r="H14" s="32"/>
      <c r="I14" s="32"/>
      <c r="J14" s="3">
        <v>96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/>
      <c r="Q14" s="8">
        <f t="shared" si="0"/>
        <v>16</v>
      </c>
    </row>
    <row r="15" spans="2:18" x14ac:dyDescent="0.3">
      <c r="B15" s="5">
        <f t="shared" si="1"/>
        <v>7</v>
      </c>
      <c r="C15" s="5" t="str">
        <f>'[1]Table 19'!B9</f>
        <v>211U0225</v>
      </c>
      <c r="D15" s="32" t="str">
        <f>'[1]Table 19'!C9</f>
        <v>CHIPOL XALA JOSUE</v>
      </c>
      <c r="E15" s="32"/>
      <c r="F15" s="32"/>
      <c r="G15" s="32"/>
      <c r="H15" s="32"/>
      <c r="I15" s="32"/>
      <c r="J15" s="3">
        <v>98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/>
      <c r="Q15" s="8">
        <f t="shared" si="0"/>
        <v>16.333333333333332</v>
      </c>
    </row>
    <row r="16" spans="2:18" x14ac:dyDescent="0.3">
      <c r="B16" s="5">
        <f t="shared" si="1"/>
        <v>8</v>
      </c>
      <c r="C16" s="5" t="str">
        <f>'[1]Table 19'!B10</f>
        <v>211U0226</v>
      </c>
      <c r="D16" s="32" t="str">
        <f>'[1]Table 19'!C10</f>
        <v>CHONTAL GARCIA DANIA YAZARET</v>
      </c>
      <c r="E16" s="32"/>
      <c r="F16" s="32"/>
      <c r="G16" s="32"/>
      <c r="H16" s="32"/>
      <c r="I16" s="32"/>
      <c r="J16" s="3">
        <v>98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/>
      <c r="Q16" s="8">
        <f t="shared" si="0"/>
        <v>16.333333333333332</v>
      </c>
    </row>
    <row r="17" spans="2:17" x14ac:dyDescent="0.3">
      <c r="B17" s="5">
        <f t="shared" si="1"/>
        <v>9</v>
      </c>
      <c r="C17" s="5" t="str">
        <f>'[1]Table 19'!B11</f>
        <v>211U0234</v>
      </c>
      <c r="D17" s="32" t="str">
        <f>'[1]Table 19'!C11</f>
        <v>FISCAL CATEMAXCA ISAEL</v>
      </c>
      <c r="E17" s="32"/>
      <c r="F17" s="32"/>
      <c r="G17" s="32"/>
      <c r="H17" s="32"/>
      <c r="I17" s="32"/>
      <c r="J17" s="3">
        <v>91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/>
      <c r="Q17" s="8">
        <f t="shared" si="0"/>
        <v>15.166666666666666</v>
      </c>
    </row>
    <row r="18" spans="2:17" x14ac:dyDescent="0.3">
      <c r="B18" s="5">
        <f t="shared" si="1"/>
        <v>10</v>
      </c>
      <c r="C18" s="5" t="str">
        <f>'[1]Table 19'!B12</f>
        <v>211U0618</v>
      </c>
      <c r="D18" s="32" t="str">
        <f>'[1]Table 19'!C12</f>
        <v>HERNANDEZ ABSALON ADRIANA</v>
      </c>
      <c r="E18" s="32"/>
      <c r="F18" s="32"/>
      <c r="G18" s="32"/>
      <c r="H18" s="32"/>
      <c r="I18" s="32"/>
      <c r="J18" s="3">
        <v>74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/>
      <c r="Q18" s="8">
        <f t="shared" si="0"/>
        <v>12.333333333333334</v>
      </c>
    </row>
    <row r="19" spans="2:17" x14ac:dyDescent="0.3">
      <c r="B19" s="5">
        <f t="shared" si="1"/>
        <v>11</v>
      </c>
      <c r="C19" s="5" t="str">
        <f>'[1]Table 19'!B13</f>
        <v>211U0242</v>
      </c>
      <c r="D19" s="32" t="str">
        <f>'[1]Table 19'!C13</f>
        <v>IZQUIERDO CARRION RICARDO</v>
      </c>
      <c r="E19" s="32"/>
      <c r="F19" s="32"/>
      <c r="G19" s="32"/>
      <c r="H19" s="32"/>
      <c r="I19" s="32"/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/>
      <c r="Q19" s="8">
        <f t="shared" si="0"/>
        <v>0</v>
      </c>
    </row>
    <row r="20" spans="2:17" x14ac:dyDescent="0.3">
      <c r="B20" s="5">
        <f t="shared" si="1"/>
        <v>12</v>
      </c>
      <c r="C20" s="5" t="str">
        <f>'[1]Table 19'!B14</f>
        <v>211U0243</v>
      </c>
      <c r="D20" s="32" t="str">
        <f>'[1]Table 19'!C14</f>
        <v>LAZARO MARTINEZ HERIBERTO CARLOS</v>
      </c>
      <c r="E20" s="32"/>
      <c r="F20" s="32"/>
      <c r="G20" s="32"/>
      <c r="H20" s="32"/>
      <c r="I20" s="32"/>
      <c r="J20" s="3">
        <v>90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/>
      <c r="Q20" s="8">
        <f t="shared" si="0"/>
        <v>15</v>
      </c>
    </row>
    <row r="21" spans="2:17" x14ac:dyDescent="0.3">
      <c r="B21" s="5">
        <f t="shared" si="1"/>
        <v>13</v>
      </c>
      <c r="C21" s="5" t="str">
        <f>'[1]Table 19'!B15</f>
        <v>211U0249</v>
      </c>
      <c r="D21" s="32" t="str">
        <f>'[1]Table 19'!C15</f>
        <v>MARTINEZ MARTINEZ VICTOR HUGO</v>
      </c>
      <c r="E21" s="32"/>
      <c r="F21" s="32"/>
      <c r="G21" s="32"/>
      <c r="H21" s="32"/>
      <c r="I21" s="32"/>
      <c r="J21" s="3">
        <v>85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/>
      <c r="Q21" s="8">
        <f t="shared" si="0"/>
        <v>14.166666666666666</v>
      </c>
    </row>
    <row r="22" spans="2:17" x14ac:dyDescent="0.3">
      <c r="B22" s="5">
        <f t="shared" si="1"/>
        <v>14</v>
      </c>
      <c r="C22" s="5" t="str">
        <f>'[1]Table 19'!B16</f>
        <v>211U0616</v>
      </c>
      <c r="D22" s="32" t="str">
        <f>'[1]Table 19'!C16</f>
        <v>MARTINEZ PALMA YURIDIANA</v>
      </c>
      <c r="E22" s="32"/>
      <c r="F22" s="32"/>
      <c r="G22" s="32"/>
      <c r="H22" s="32"/>
      <c r="I22" s="32"/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/>
      <c r="Q22" s="8">
        <f t="shared" si="0"/>
        <v>0</v>
      </c>
    </row>
    <row r="23" spans="2:17" x14ac:dyDescent="0.3">
      <c r="B23" s="5">
        <f t="shared" si="1"/>
        <v>15</v>
      </c>
      <c r="C23" s="5" t="str">
        <f>'[1]Table 19'!B17</f>
        <v>211U0252</v>
      </c>
      <c r="D23" s="32" t="str">
        <f>'[1]Table 19'!C17</f>
        <v>MORALES HERNANDEZ ZAZIL-HA ZILVANI</v>
      </c>
      <c r="E23" s="32"/>
      <c r="F23" s="32"/>
      <c r="G23" s="32"/>
      <c r="H23" s="32"/>
      <c r="I23" s="32"/>
      <c r="J23" s="3">
        <v>87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/>
      <c r="Q23" s="8">
        <f t="shared" si="0"/>
        <v>14.5</v>
      </c>
    </row>
    <row r="24" spans="2:17" x14ac:dyDescent="0.3">
      <c r="B24" s="5">
        <f t="shared" si="1"/>
        <v>16</v>
      </c>
      <c r="C24" s="5" t="str">
        <f>'[1]Table 19'!B18</f>
        <v>211U0254</v>
      </c>
      <c r="D24" s="32" t="str">
        <f>'[1]Table 19'!C18</f>
        <v>OLEA CATEMAXCA KENIA SARAI</v>
      </c>
      <c r="E24" s="32"/>
      <c r="F24" s="32"/>
      <c r="G24" s="32"/>
      <c r="H24" s="32"/>
      <c r="I24" s="32"/>
      <c r="J24" s="3">
        <v>92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/>
      <c r="Q24" s="8">
        <f t="shared" si="0"/>
        <v>15.333333333333334</v>
      </c>
    </row>
    <row r="25" spans="2:17" x14ac:dyDescent="0.3">
      <c r="B25" s="5">
        <f t="shared" si="1"/>
        <v>17</v>
      </c>
      <c r="C25" s="5" t="str">
        <f>'[1]Table 19'!B19</f>
        <v>211U0256</v>
      </c>
      <c r="D25" s="32" t="str">
        <f>'[1]Table 19'!C19</f>
        <v>OSORIO IXTEPAN MARCOS</v>
      </c>
      <c r="E25" s="32"/>
      <c r="F25" s="32"/>
      <c r="G25" s="32"/>
      <c r="H25" s="32"/>
      <c r="I25" s="32"/>
      <c r="J25" s="3">
        <v>70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/>
      <c r="Q25" s="8">
        <f t="shared" si="0"/>
        <v>11.666666666666666</v>
      </c>
    </row>
    <row r="26" spans="2:17" x14ac:dyDescent="0.3">
      <c r="B26" s="5">
        <f t="shared" si="1"/>
        <v>18</v>
      </c>
      <c r="C26" s="5" t="str">
        <f>'[1]Table 19'!B20</f>
        <v>211U0260</v>
      </c>
      <c r="D26" s="32" t="str">
        <f>'[1]Table 19'!C20</f>
        <v>PEREZ ESCRIBANO LAISA CONCEPCION</v>
      </c>
      <c r="E26" s="32"/>
      <c r="F26" s="32"/>
      <c r="G26" s="32"/>
      <c r="H26" s="32"/>
      <c r="I26" s="32"/>
      <c r="J26" s="3">
        <v>70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/>
      <c r="Q26" s="8">
        <f t="shared" si="0"/>
        <v>11.666666666666666</v>
      </c>
    </row>
    <row r="27" spans="2:17" x14ac:dyDescent="0.3">
      <c r="B27" s="5">
        <f t="shared" si="1"/>
        <v>19</v>
      </c>
      <c r="C27" s="5" t="str">
        <f>'[1]Table 19'!B21</f>
        <v>211U0270</v>
      </c>
      <c r="D27" s="32" t="str">
        <f>'[1]Table 19'!C21</f>
        <v>REYES SOSME ALEX</v>
      </c>
      <c r="E27" s="32"/>
      <c r="F27" s="32"/>
      <c r="G27" s="32"/>
      <c r="H27" s="32"/>
      <c r="I27" s="32"/>
      <c r="J27" s="3">
        <v>84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/>
      <c r="Q27" s="8">
        <f t="shared" si="0"/>
        <v>14</v>
      </c>
    </row>
    <row r="28" spans="2:17" x14ac:dyDescent="0.3">
      <c r="B28" s="5">
        <f t="shared" si="1"/>
        <v>20</v>
      </c>
      <c r="C28" s="5" t="str">
        <f>'[1]Table 19'!B22</f>
        <v>211U0272</v>
      </c>
      <c r="D28" s="32" t="str">
        <f>'[1]Table 19'!C22</f>
        <v>RODRIGUEZ MARCIAL HEIDI ANGELICA</v>
      </c>
      <c r="E28" s="32"/>
      <c r="F28" s="32"/>
      <c r="G28" s="32"/>
      <c r="H28" s="32"/>
      <c r="I28" s="32"/>
      <c r="J28" s="3">
        <v>92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/>
      <c r="Q28" s="8">
        <f t="shared" si="0"/>
        <v>15.333333333333334</v>
      </c>
    </row>
    <row r="29" spans="2:17" x14ac:dyDescent="0.3">
      <c r="B29" s="5">
        <f t="shared" si="1"/>
        <v>21</v>
      </c>
      <c r="C29" s="5" t="str">
        <f>'[1]Table 19'!B23</f>
        <v>211U0273</v>
      </c>
      <c r="D29" s="32" t="str">
        <f>'[1]Table 19'!C23</f>
        <v>SAINZ CHIGUIL ALEJANDRA</v>
      </c>
      <c r="E29" s="32"/>
      <c r="F29" s="32"/>
      <c r="G29" s="32"/>
      <c r="H29" s="32"/>
      <c r="I29" s="32"/>
      <c r="J29" s="3">
        <v>93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/>
      <c r="Q29" s="8">
        <f t="shared" si="0"/>
        <v>15.5</v>
      </c>
    </row>
    <row r="30" spans="2:17" x14ac:dyDescent="0.3">
      <c r="B30" s="5">
        <f t="shared" si="1"/>
        <v>22</v>
      </c>
      <c r="C30" s="5" t="str">
        <f>'[1]Table 19'!B24</f>
        <v>191U0636</v>
      </c>
      <c r="D30" s="44" t="str">
        <f>'[1]Table 19'!C24</f>
        <v>SOSA CARVALLO ESTEBAN</v>
      </c>
      <c r="E30" s="44"/>
      <c r="F30" s="44"/>
      <c r="G30" s="44"/>
      <c r="H30" s="44"/>
      <c r="I30" s="44"/>
      <c r="J30" s="16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/>
      <c r="Q30" s="8">
        <f t="shared" si="0"/>
        <v>0</v>
      </c>
    </row>
    <row r="31" spans="2:17" x14ac:dyDescent="0.3">
      <c r="B31" s="5">
        <f t="shared" si="1"/>
        <v>23</v>
      </c>
      <c r="C31" s="5" t="str">
        <f>'[1]Table 19'!B25</f>
        <v>211U0279</v>
      </c>
      <c r="D31" s="32" t="str">
        <f>'[1]Table 19'!C25</f>
        <v>TEPOX CHAPOL ROSA YASMIN</v>
      </c>
      <c r="E31" s="32"/>
      <c r="F31" s="32"/>
      <c r="G31" s="32"/>
      <c r="H31" s="32"/>
      <c r="I31" s="32"/>
      <c r="J31" s="3">
        <v>99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/>
      <c r="Q31" s="8">
        <f t="shared" si="0"/>
        <v>16.5</v>
      </c>
    </row>
    <row r="32" spans="2:17" x14ac:dyDescent="0.3">
      <c r="B32" s="5">
        <f t="shared" si="1"/>
        <v>24</v>
      </c>
      <c r="C32" s="5" t="str">
        <f>'[1]Table 19'!B26</f>
        <v>211U0284</v>
      </c>
      <c r="D32" s="32" t="str">
        <f>'[1]Table 19'!C26</f>
        <v>VAZQUEZ CORDERO CARLOS YAVHET</v>
      </c>
      <c r="E32" s="32"/>
      <c r="F32" s="32"/>
      <c r="G32" s="32"/>
      <c r="H32" s="32"/>
      <c r="I32" s="32"/>
      <c r="J32" s="3">
        <v>84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/>
      <c r="Q32" s="8">
        <f t="shared" si="0"/>
        <v>14</v>
      </c>
    </row>
    <row r="33" spans="2:17" x14ac:dyDescent="0.3">
      <c r="B33" s="5">
        <f t="shared" si="1"/>
        <v>25</v>
      </c>
      <c r="C33" s="5" t="str">
        <f>'[1]Table 19'!B27</f>
        <v>211U0614</v>
      </c>
      <c r="D33" s="32" t="str">
        <f>'[1]Table 19'!C27</f>
        <v>VELASCO CONTRERAS GUSTAVO</v>
      </c>
      <c r="E33" s="32"/>
      <c r="F33" s="32"/>
      <c r="G33" s="32"/>
      <c r="H33" s="32"/>
      <c r="I33" s="32"/>
      <c r="J33" s="3">
        <v>96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/>
      <c r="Q33" s="8">
        <f t="shared" si="0"/>
        <v>16</v>
      </c>
    </row>
    <row r="34" spans="2:17" x14ac:dyDescent="0.3">
      <c r="B34" s="5">
        <f t="shared" si="1"/>
        <v>26</v>
      </c>
      <c r="C34" s="5" t="str">
        <f>'[1]Table 19'!B28</f>
        <v>211U0286</v>
      </c>
      <c r="D34" s="32" t="str">
        <f>'[1]Table 19'!C28</f>
        <v>VERGARA POLITO MARIA MAGDALENA</v>
      </c>
      <c r="E34" s="32"/>
      <c r="F34" s="32"/>
      <c r="G34" s="32"/>
      <c r="H34" s="32"/>
      <c r="I34" s="32"/>
      <c r="J34" s="3">
        <v>89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/>
      <c r="Q34" s="8">
        <f t="shared" si="0"/>
        <v>14.833333333333334</v>
      </c>
    </row>
    <row r="35" spans="2:17" x14ac:dyDescent="0.3">
      <c r="B35" s="5">
        <f t="shared" si="1"/>
        <v>27</v>
      </c>
      <c r="C35" s="5" t="str">
        <f>'[1]Table 19'!B29</f>
        <v>211U0289</v>
      </c>
      <c r="D35" s="32" t="str">
        <f>'[1]Table 19'!C29</f>
        <v>XOLO TORNADO LIZBETH</v>
      </c>
      <c r="E35" s="32"/>
      <c r="F35" s="32"/>
      <c r="G35" s="32"/>
      <c r="H35" s="32"/>
      <c r="I35" s="32"/>
      <c r="J35" s="3">
        <v>97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/>
      <c r="Q35" s="8">
        <f t="shared" si="0"/>
        <v>16.166666666666668</v>
      </c>
    </row>
    <row r="36" spans="2:17" x14ac:dyDescent="0.3">
      <c r="B36" s="5">
        <f t="shared" si="1"/>
        <v>28</v>
      </c>
      <c r="C36" s="5"/>
      <c r="D36" s="30"/>
      <c r="E36" s="30"/>
      <c r="F36" s="30"/>
      <c r="G36" s="30"/>
      <c r="H36" s="30"/>
      <c r="I36" s="30"/>
      <c r="J36" s="3"/>
      <c r="K36" s="3"/>
      <c r="L36" s="3"/>
      <c r="M36" s="3"/>
      <c r="N36" s="3"/>
      <c r="O36" s="3"/>
      <c r="P36" s="3"/>
      <c r="Q36" s="8"/>
    </row>
    <row r="37" spans="2:17" x14ac:dyDescent="0.3">
      <c r="B37" s="5">
        <f t="shared" si="1"/>
        <v>29</v>
      </c>
      <c r="C37" s="5"/>
      <c r="D37" s="30"/>
      <c r="E37" s="30"/>
      <c r="F37" s="30"/>
      <c r="G37" s="30"/>
      <c r="H37" s="30"/>
      <c r="I37" s="30"/>
      <c r="J37" s="3"/>
      <c r="K37" s="3"/>
      <c r="L37" s="3"/>
      <c r="M37" s="3"/>
      <c r="N37" s="3"/>
      <c r="O37" s="3"/>
      <c r="P37" s="3"/>
      <c r="Q37" s="8"/>
    </row>
    <row r="38" spans="2:17" x14ac:dyDescent="0.3">
      <c r="B38" s="5">
        <f t="shared" si="1"/>
        <v>30</v>
      </c>
      <c r="C38" s="5"/>
      <c r="D38" s="30"/>
      <c r="E38" s="30"/>
      <c r="F38" s="30"/>
      <c r="G38" s="30"/>
      <c r="H38" s="30"/>
      <c r="I38" s="30"/>
      <c r="J38" s="3"/>
      <c r="K38" s="3"/>
      <c r="L38" s="3"/>
      <c r="M38" s="3"/>
      <c r="N38" s="3"/>
      <c r="O38" s="3"/>
      <c r="P38" s="3"/>
      <c r="Q38" s="8"/>
    </row>
    <row r="39" spans="2:17" x14ac:dyDescent="0.3">
      <c r="C39" s="18"/>
      <c r="D39" s="18"/>
      <c r="E39" s="1"/>
      <c r="H39" s="22" t="s">
        <v>18</v>
      </c>
      <c r="I39" s="22"/>
      <c r="J39" s="9">
        <f>COUNTIF(J9:J38,"&gt;=70")</f>
        <v>23</v>
      </c>
      <c r="K39" s="9">
        <f>COUNTIF(K9:K38,"&gt;=70")</f>
        <v>0</v>
      </c>
      <c r="L39" s="9">
        <f>COUNTIF(L9:L38,"&gt;=70")</f>
        <v>0</v>
      </c>
      <c r="M39" s="9">
        <f>COUNTIF(M9:M38,"&gt;=70")</f>
        <v>0</v>
      </c>
      <c r="N39" s="9">
        <f>COUNTIF(N9:N38,"&gt;=70")</f>
        <v>0</v>
      </c>
      <c r="O39" s="9">
        <f>COUNTIF(O9:O38,"&gt;=70")</f>
        <v>0</v>
      </c>
      <c r="P39" s="9">
        <f>COUNTIF(P9:P38,"&gt;=70")</f>
        <v>0</v>
      </c>
      <c r="Q39" s="13">
        <f>COUNTIF(Q9:Q38,"&gt;=70")</f>
        <v>0</v>
      </c>
    </row>
    <row r="40" spans="2:17" x14ac:dyDescent="0.3">
      <c r="C40" s="18"/>
      <c r="D40" s="18"/>
      <c r="E40" s="6"/>
      <c r="H40" s="23" t="s">
        <v>19</v>
      </c>
      <c r="I40" s="23"/>
      <c r="J40" s="10">
        <f>COUNTIF(J9:J38,"&lt;70")</f>
        <v>4</v>
      </c>
      <c r="K40" s="10">
        <f>COUNTIF(K9:K38,"&lt;70")</f>
        <v>27</v>
      </c>
      <c r="L40" s="10">
        <f>COUNTIF(L9:L38,"&lt;70")</f>
        <v>27</v>
      </c>
      <c r="M40" s="10">
        <f>COUNTIF(M9:M38,"&lt;70")</f>
        <v>27</v>
      </c>
      <c r="N40" s="10">
        <f>COUNTIF(N9:N38,"&lt;70")</f>
        <v>27</v>
      </c>
      <c r="O40" s="10">
        <f>COUNTIF(O9:O38,"&lt;70")</f>
        <v>27</v>
      </c>
      <c r="P40" s="10">
        <f>COUNTIF(P9:P38,"&lt;70")</f>
        <v>0</v>
      </c>
      <c r="Q40" s="10">
        <f>COUNTIF(Q9:Q38,"&lt;70")</f>
        <v>27</v>
      </c>
    </row>
    <row r="41" spans="2:17" x14ac:dyDescent="0.3">
      <c r="C41" s="18"/>
      <c r="D41" s="18"/>
      <c r="E41" s="18"/>
      <c r="H41" s="23" t="s">
        <v>20</v>
      </c>
      <c r="I41" s="23"/>
      <c r="J41" s="10">
        <f>COUNT(J9:J38)</f>
        <v>27</v>
      </c>
      <c r="K41" s="10">
        <f>COUNT(K9:K38)</f>
        <v>27</v>
      </c>
      <c r="L41" s="10">
        <f>COUNT(L9:L38)</f>
        <v>27</v>
      </c>
      <c r="M41" s="10">
        <f>COUNT(M9:M38)</f>
        <v>27</v>
      </c>
      <c r="N41" s="10">
        <f>COUNT(N9:N38)</f>
        <v>27</v>
      </c>
      <c r="O41" s="10">
        <f>COUNT(O9:O38)</f>
        <v>27</v>
      </c>
      <c r="P41" s="10">
        <f>COUNT(P9:P38)</f>
        <v>0</v>
      </c>
      <c r="Q41" s="10">
        <f>COUNT(Q9:Q38)</f>
        <v>27</v>
      </c>
    </row>
    <row r="42" spans="2:17" x14ac:dyDescent="0.3">
      <c r="C42" s="18"/>
      <c r="D42" s="18"/>
      <c r="E42" s="1"/>
      <c r="H42" s="24" t="s">
        <v>15</v>
      </c>
      <c r="I42" s="24"/>
      <c r="J42" s="15">
        <f>J39/J41</f>
        <v>0.85185185185185186</v>
      </c>
      <c r="K42" s="12">
        <f t="shared" ref="K42:Q42" si="2">K39/K41</f>
        <v>0</v>
      </c>
      <c r="L42" s="12">
        <f t="shared" si="2"/>
        <v>0</v>
      </c>
      <c r="M42" s="12">
        <f t="shared" si="2"/>
        <v>0</v>
      </c>
      <c r="N42" s="12">
        <f t="shared" si="2"/>
        <v>0</v>
      </c>
      <c r="O42" s="12">
        <f t="shared" si="2"/>
        <v>0</v>
      </c>
      <c r="P42" s="12" t="e">
        <f t="shared" si="2"/>
        <v>#DIV/0!</v>
      </c>
      <c r="Q42" s="12">
        <f t="shared" si="2"/>
        <v>0</v>
      </c>
    </row>
    <row r="43" spans="2:17" x14ac:dyDescent="0.3">
      <c r="C43" s="18"/>
      <c r="D43" s="18"/>
      <c r="E43" s="1"/>
      <c r="H43" s="24" t="s">
        <v>16</v>
      </c>
      <c r="I43" s="24"/>
      <c r="J43" s="11">
        <f>J40/J41</f>
        <v>0.14814814814814814</v>
      </c>
      <c r="K43" s="11">
        <f t="shared" ref="K43:Q43" si="3">K40/K41</f>
        <v>1</v>
      </c>
      <c r="L43" s="12">
        <f t="shared" si="3"/>
        <v>1</v>
      </c>
      <c r="M43" s="12">
        <f t="shared" si="3"/>
        <v>1</v>
      </c>
      <c r="N43" s="12">
        <f t="shared" si="3"/>
        <v>1</v>
      </c>
      <c r="O43" s="12">
        <f t="shared" si="3"/>
        <v>1</v>
      </c>
      <c r="P43" s="12" t="e">
        <f t="shared" si="3"/>
        <v>#DIV/0!</v>
      </c>
      <c r="Q43" s="12">
        <f t="shared" si="3"/>
        <v>1</v>
      </c>
    </row>
    <row r="44" spans="2:17" x14ac:dyDescent="0.3">
      <c r="C44" s="18"/>
      <c r="D44" s="18"/>
      <c r="E44" s="6"/>
    </row>
    <row r="45" spans="2:17" x14ac:dyDescent="0.3">
      <c r="C45" s="1"/>
      <c r="D45" s="1"/>
      <c r="E45" s="6"/>
    </row>
    <row r="46" spans="2:17" x14ac:dyDescent="0.3">
      <c r="J46" s="20"/>
      <c r="K46" s="20"/>
      <c r="L46" s="20"/>
      <c r="M46" s="20"/>
      <c r="N46" s="20"/>
      <c r="O46" s="20"/>
      <c r="P46" s="20"/>
    </row>
    <row r="47" spans="2:17" x14ac:dyDescent="0.3">
      <c r="J47" s="17" t="s">
        <v>17</v>
      </c>
      <c r="K47" s="17"/>
      <c r="L47" s="17"/>
      <c r="M47" s="17"/>
      <c r="N47" s="17"/>
      <c r="O47" s="17"/>
      <c r="P47" s="17"/>
    </row>
  </sheetData>
  <mergeCells count="52">
    <mergeCell ref="C43:D43"/>
    <mergeCell ref="H43:I43"/>
    <mergeCell ref="C44:D44"/>
    <mergeCell ref="J46:P46"/>
    <mergeCell ref="J47:P47"/>
    <mergeCell ref="C40:D40"/>
    <mergeCell ref="H40:I40"/>
    <mergeCell ref="C41:E41"/>
    <mergeCell ref="H41:I41"/>
    <mergeCell ref="C42:D42"/>
    <mergeCell ref="H42:I42"/>
    <mergeCell ref="C39:D39"/>
    <mergeCell ref="H39:I39"/>
    <mergeCell ref="D38:I3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5"/>
  <sheetViews>
    <sheetView tabSelected="1" zoomScaleNormal="100" workbookViewId="0">
      <selection activeCell="U33" sqref="U3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39" t="s">
        <v>32</v>
      </c>
      <c r="E4" s="39"/>
      <c r="F4" s="39"/>
      <c r="G4" s="39"/>
      <c r="I4" t="s">
        <v>1</v>
      </c>
      <c r="J4" s="39" t="s">
        <v>35</v>
      </c>
      <c r="K4" s="39"/>
      <c r="M4" t="s">
        <v>2</v>
      </c>
      <c r="N4" s="43">
        <v>45171</v>
      </c>
      <c r="O4" s="43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39" t="s">
        <v>28</v>
      </c>
      <c r="E6" s="39"/>
      <c r="F6" s="39"/>
      <c r="G6" s="39"/>
      <c r="I6" s="18" t="s">
        <v>21</v>
      </c>
      <c r="J6" s="18"/>
      <c r="K6" s="41" t="s">
        <v>34</v>
      </c>
      <c r="L6" s="41"/>
      <c r="M6" s="41"/>
      <c r="N6" s="41"/>
      <c r="O6" s="41"/>
      <c r="P6" s="41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6" t="s">
        <v>5</v>
      </c>
      <c r="E8" s="36"/>
      <c r="F8" s="36"/>
      <c r="G8" s="36"/>
      <c r="H8" s="36"/>
      <c r="I8" s="36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/>
      <c r="Q8" s="7" t="s">
        <v>22</v>
      </c>
    </row>
    <row r="9" spans="2:18" x14ac:dyDescent="0.3">
      <c r="B9" s="5">
        <v>1</v>
      </c>
      <c r="C9" s="5" t="str">
        <f>'[1]Table 24'!B3</f>
        <v>211U0219</v>
      </c>
      <c r="D9" s="32" t="str">
        <f>'[1]Table 24'!C3</f>
        <v>CANCINO CHIGUIL KARLA VANESSA</v>
      </c>
      <c r="E9" s="32"/>
      <c r="F9" s="32"/>
      <c r="G9" s="32"/>
      <c r="H9" s="32"/>
      <c r="I9" s="32"/>
      <c r="J9" s="3">
        <v>89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/>
      <c r="Q9" s="8">
        <f>SUM(J9:O9)/6</f>
        <v>14.833333333333334</v>
      </c>
    </row>
    <row r="10" spans="2:18" x14ac:dyDescent="0.3">
      <c r="B10" s="5">
        <f>B9+1</f>
        <v>2</v>
      </c>
      <c r="C10" s="5" t="str">
        <f>'[1]Table 24'!B4</f>
        <v>211U0617</v>
      </c>
      <c r="D10" s="32" t="str">
        <f>'[1]Table 24'!C4</f>
        <v>CASTRO XALA AIXA MICHELLE</v>
      </c>
      <c r="E10" s="32"/>
      <c r="F10" s="32"/>
      <c r="G10" s="32"/>
      <c r="H10" s="32"/>
      <c r="I10" s="32"/>
      <c r="J10" s="3">
        <v>78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/>
      <c r="Q10" s="8">
        <f t="shared" ref="Q10:Q24" si="0">SUM(J10:O10)/6</f>
        <v>13</v>
      </c>
    </row>
    <row r="11" spans="2:18" x14ac:dyDescent="0.3">
      <c r="B11" s="5">
        <f t="shared" ref="B11:B36" si="1">B10+1</f>
        <v>3</v>
      </c>
      <c r="C11" s="5" t="str">
        <f>'[1]Table 24'!B5</f>
        <v>211U0224</v>
      </c>
      <c r="D11" s="32" t="str">
        <f>'[1]Table 24'!C5</f>
        <v>CHIGUIL PUCHETA ANDREA LIZETH</v>
      </c>
      <c r="E11" s="32"/>
      <c r="F11" s="32"/>
      <c r="G11" s="32"/>
      <c r="H11" s="32"/>
      <c r="I11" s="32"/>
      <c r="J11" s="3">
        <v>92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/>
      <c r="Q11" s="8">
        <f t="shared" si="0"/>
        <v>15.333333333333334</v>
      </c>
    </row>
    <row r="12" spans="2:18" x14ac:dyDescent="0.3">
      <c r="B12" s="5">
        <f t="shared" si="1"/>
        <v>4</v>
      </c>
      <c r="C12" s="5" t="str">
        <f>'[1]Table 24'!B6</f>
        <v>211U0647</v>
      </c>
      <c r="D12" s="32" t="str">
        <f>'[1]Table 24'!C6</f>
        <v>CRUZ CONTRERAS DALLIANS</v>
      </c>
      <c r="E12" s="32"/>
      <c r="F12" s="32"/>
      <c r="G12" s="32"/>
      <c r="H12" s="32"/>
      <c r="I12" s="32"/>
      <c r="J12" s="3">
        <v>88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/>
      <c r="Q12" s="8">
        <f t="shared" si="0"/>
        <v>14.666666666666666</v>
      </c>
    </row>
    <row r="13" spans="2:18" x14ac:dyDescent="0.3">
      <c r="B13" s="5">
        <f t="shared" si="1"/>
        <v>5</v>
      </c>
      <c r="C13" s="5" t="str">
        <f>'[1]Table 24'!B7</f>
        <v>211U0239</v>
      </c>
      <c r="D13" s="32" t="str">
        <f>'[1]Table 24'!C7</f>
        <v>GUTIERREZ HERVIS ALONDRA</v>
      </c>
      <c r="E13" s="32"/>
      <c r="F13" s="32"/>
      <c r="G13" s="32"/>
      <c r="H13" s="32"/>
      <c r="I13" s="32"/>
      <c r="J13" s="3">
        <v>90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/>
      <c r="Q13" s="8">
        <f t="shared" si="0"/>
        <v>15</v>
      </c>
    </row>
    <row r="14" spans="2:18" x14ac:dyDescent="0.3">
      <c r="B14" s="5">
        <f t="shared" si="1"/>
        <v>6</v>
      </c>
      <c r="C14" s="5" t="str">
        <f>'[1]Table 24'!B8</f>
        <v>211U0241</v>
      </c>
      <c r="D14" s="32" t="str">
        <f>'[1]Table 24'!C8</f>
        <v>ISIDORO COYOLT BRAYAN</v>
      </c>
      <c r="E14" s="32"/>
      <c r="F14" s="32"/>
      <c r="G14" s="32"/>
      <c r="H14" s="32"/>
      <c r="I14" s="32"/>
      <c r="J14" s="3">
        <v>74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/>
      <c r="Q14" s="8">
        <f t="shared" si="0"/>
        <v>12.333333333333334</v>
      </c>
    </row>
    <row r="15" spans="2:18" x14ac:dyDescent="0.3">
      <c r="B15" s="5">
        <f t="shared" si="1"/>
        <v>7</v>
      </c>
      <c r="C15" s="5" t="str">
        <f>'[1]Table 24'!B9</f>
        <v>211U0615</v>
      </c>
      <c r="D15" s="32" t="str">
        <f>'[1]Table 24'!C9</f>
        <v>IXBA CHONTAL PERLA DEL CARMEN</v>
      </c>
      <c r="E15" s="32"/>
      <c r="F15" s="32"/>
      <c r="G15" s="32"/>
      <c r="H15" s="32"/>
      <c r="I15" s="32"/>
      <c r="J15" s="3">
        <v>92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/>
      <c r="Q15" s="8">
        <f t="shared" si="0"/>
        <v>15.333333333333334</v>
      </c>
    </row>
    <row r="16" spans="2:18" x14ac:dyDescent="0.3">
      <c r="B16" s="5">
        <f t="shared" si="1"/>
        <v>8</v>
      </c>
      <c r="C16" s="5" t="str">
        <f>'[1]Table 24'!B10</f>
        <v>211U0253</v>
      </c>
      <c r="D16" s="32" t="str">
        <f>'[1]Table 24'!C10</f>
        <v>NORIEGA CARDENAS EVELYN NICOL</v>
      </c>
      <c r="E16" s="32"/>
      <c r="F16" s="32"/>
      <c r="G16" s="32"/>
      <c r="H16" s="32"/>
      <c r="I16" s="32"/>
      <c r="J16" s="3">
        <v>97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/>
      <c r="Q16" s="8">
        <f t="shared" si="0"/>
        <v>16.166666666666668</v>
      </c>
    </row>
    <row r="17" spans="2:17" x14ac:dyDescent="0.3">
      <c r="B17" s="5">
        <f t="shared" si="1"/>
        <v>9</v>
      </c>
      <c r="C17" s="5" t="str">
        <f>'[1]Table 24'!B11</f>
        <v>211U0255</v>
      </c>
      <c r="D17" s="32" t="str">
        <f>'[1]Table 24'!C11</f>
        <v>ORTEGA SANCHEZ ANGEL ANDRES</v>
      </c>
      <c r="E17" s="32"/>
      <c r="F17" s="32"/>
      <c r="G17" s="32"/>
      <c r="H17" s="32"/>
      <c r="I17" s="32"/>
      <c r="J17" s="16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/>
      <c r="Q17" s="8">
        <f t="shared" si="0"/>
        <v>0</v>
      </c>
    </row>
    <row r="18" spans="2:17" x14ac:dyDescent="0.3">
      <c r="B18" s="5">
        <f t="shared" si="1"/>
        <v>10</v>
      </c>
      <c r="C18" s="5" t="str">
        <f>'[1]Table 24'!B12</f>
        <v>211U0265</v>
      </c>
      <c r="D18" s="32" t="str">
        <f>'[1]Table 24'!C12</f>
        <v>PRETELIN FONSECA MARIA JOSE</v>
      </c>
      <c r="E18" s="32"/>
      <c r="F18" s="32"/>
      <c r="G18" s="32"/>
      <c r="H18" s="32"/>
      <c r="I18" s="32"/>
      <c r="J18" s="3">
        <v>79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/>
      <c r="Q18" s="8">
        <f t="shared" si="0"/>
        <v>13.166666666666666</v>
      </c>
    </row>
    <row r="19" spans="2:17" x14ac:dyDescent="0.3">
      <c r="B19" s="5">
        <f t="shared" si="1"/>
        <v>11</v>
      </c>
      <c r="C19" s="5" t="str">
        <f>'[1]Table 24'!B13</f>
        <v>211U0266</v>
      </c>
      <c r="D19" s="32" t="str">
        <f>'[1]Table 24'!C13</f>
        <v>PUCHETA VELASCO DANIEL</v>
      </c>
      <c r="E19" s="32"/>
      <c r="F19" s="32"/>
      <c r="G19" s="32"/>
      <c r="H19" s="32"/>
      <c r="I19" s="32"/>
      <c r="J19" s="3">
        <v>95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/>
      <c r="Q19" s="8">
        <f t="shared" si="0"/>
        <v>15.833333333333334</v>
      </c>
    </row>
    <row r="20" spans="2:17" x14ac:dyDescent="0.3">
      <c r="B20" s="5">
        <f t="shared" si="1"/>
        <v>12</v>
      </c>
      <c r="C20" s="5" t="str">
        <f>'[1]Table 24'!B14</f>
        <v>211U0268</v>
      </c>
      <c r="D20" s="32" t="str">
        <f>'[1]Table 24'!C14</f>
        <v>RESENDIZ COBAXIN BRAD HILARIO</v>
      </c>
      <c r="E20" s="32"/>
      <c r="F20" s="32"/>
      <c r="G20" s="32"/>
      <c r="H20" s="32"/>
      <c r="I20" s="32"/>
      <c r="J20" s="3">
        <v>79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/>
      <c r="Q20" s="8">
        <f t="shared" si="0"/>
        <v>13.166666666666666</v>
      </c>
    </row>
    <row r="21" spans="2:17" x14ac:dyDescent="0.3">
      <c r="B21" s="5">
        <f t="shared" si="1"/>
        <v>13</v>
      </c>
      <c r="C21" s="5" t="str">
        <f>'[1]Table 24'!B15</f>
        <v>211U0271</v>
      </c>
      <c r="D21" s="32" t="str">
        <f>'[1]Table 24'!C15</f>
        <v>REYES TORRES JALIL</v>
      </c>
      <c r="E21" s="32"/>
      <c r="F21" s="32"/>
      <c r="G21" s="32"/>
      <c r="H21" s="32"/>
      <c r="I21" s="32"/>
      <c r="J21" s="3">
        <v>94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/>
      <c r="Q21" s="8">
        <f t="shared" si="0"/>
        <v>15.666666666666666</v>
      </c>
    </row>
    <row r="22" spans="2:17" x14ac:dyDescent="0.3">
      <c r="B22" s="5">
        <f t="shared" si="1"/>
        <v>14</v>
      </c>
      <c r="C22" s="5" t="str">
        <f>'[1]Table 24'!B16</f>
        <v>211U0274</v>
      </c>
      <c r="D22" s="32" t="str">
        <f>'[1]Table 24'!C16</f>
        <v>SALAS BAXIN DANAHI</v>
      </c>
      <c r="E22" s="32"/>
      <c r="F22" s="32"/>
      <c r="G22" s="32"/>
      <c r="H22" s="32"/>
      <c r="I22" s="32"/>
      <c r="J22" s="3">
        <v>95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/>
      <c r="Q22" s="8">
        <f t="shared" si="0"/>
        <v>15.833333333333334</v>
      </c>
    </row>
    <row r="23" spans="2:17" x14ac:dyDescent="0.3">
      <c r="B23" s="5">
        <f t="shared" si="1"/>
        <v>15</v>
      </c>
      <c r="C23" s="5" t="str">
        <f>'[1]Table 24'!B17</f>
        <v>211U0276</v>
      </c>
      <c r="D23" s="32" t="str">
        <f>'[1]Table 24'!C17</f>
        <v>SINACA RUIZ MARITZA JAQUELINE</v>
      </c>
      <c r="E23" s="32"/>
      <c r="F23" s="32"/>
      <c r="G23" s="32"/>
      <c r="H23" s="32"/>
      <c r="I23" s="32"/>
      <c r="J23" s="3">
        <v>89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/>
      <c r="Q23" s="8">
        <f t="shared" si="0"/>
        <v>14.833333333333334</v>
      </c>
    </row>
    <row r="24" spans="2:17" x14ac:dyDescent="0.3">
      <c r="B24" s="5">
        <f t="shared" si="1"/>
        <v>16</v>
      </c>
      <c r="C24" s="5" t="str">
        <f>'[1]Table 24'!B18</f>
        <v>211U0280</v>
      </c>
      <c r="D24" s="32" t="str">
        <f>'[1]Table 24'!C18</f>
        <v>TORNADO HERNANDEZ KAREN</v>
      </c>
      <c r="E24" s="32"/>
      <c r="F24" s="32"/>
      <c r="G24" s="32"/>
      <c r="H24" s="32"/>
      <c r="I24" s="32"/>
      <c r="J24" s="3">
        <v>85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/>
      <c r="Q24" s="8">
        <f t="shared" si="0"/>
        <v>14.166666666666666</v>
      </c>
    </row>
    <row r="25" spans="2:17" x14ac:dyDescent="0.3">
      <c r="B25" s="5">
        <f t="shared" si="1"/>
        <v>17</v>
      </c>
      <c r="C25" s="5"/>
      <c r="D25" s="30"/>
      <c r="E25" s="30"/>
      <c r="F25" s="30"/>
      <c r="G25" s="30"/>
      <c r="H25" s="30"/>
      <c r="I25" s="30"/>
      <c r="J25" s="3"/>
      <c r="K25" s="3"/>
      <c r="L25" s="3"/>
      <c r="M25" s="3"/>
      <c r="N25" s="3"/>
      <c r="O25" s="3"/>
      <c r="P25" s="3"/>
      <c r="Q25" s="8"/>
    </row>
    <row r="26" spans="2:17" x14ac:dyDescent="0.3">
      <c r="B26" s="5">
        <f t="shared" si="1"/>
        <v>18</v>
      </c>
      <c r="C26" s="5"/>
      <c r="D26" s="30"/>
      <c r="E26" s="30"/>
      <c r="F26" s="30"/>
      <c r="G26" s="30"/>
      <c r="H26" s="30"/>
      <c r="I26" s="30"/>
      <c r="J26" s="3"/>
      <c r="K26" s="3"/>
      <c r="L26" s="3"/>
      <c r="M26" s="3"/>
      <c r="N26" s="3"/>
      <c r="O26" s="3"/>
      <c r="P26" s="3"/>
      <c r="Q26" s="8"/>
    </row>
    <row r="27" spans="2:17" x14ac:dyDescent="0.3">
      <c r="B27" s="5">
        <f t="shared" si="1"/>
        <v>19</v>
      </c>
      <c r="C27" s="5"/>
      <c r="D27" s="30"/>
      <c r="E27" s="30"/>
      <c r="F27" s="30"/>
      <c r="G27" s="30"/>
      <c r="H27" s="30"/>
      <c r="I27" s="30"/>
      <c r="J27" s="3"/>
      <c r="K27" s="3"/>
      <c r="L27" s="3"/>
      <c r="M27" s="3"/>
      <c r="N27" s="3"/>
      <c r="O27" s="3"/>
      <c r="P27" s="3"/>
      <c r="Q27" s="8"/>
    </row>
    <row r="28" spans="2:17" x14ac:dyDescent="0.3">
      <c r="B28" s="5">
        <f t="shared" si="1"/>
        <v>20</v>
      </c>
      <c r="C28" s="5"/>
      <c r="D28" s="30"/>
      <c r="E28" s="30"/>
      <c r="F28" s="30"/>
      <c r="G28" s="30"/>
      <c r="H28" s="30"/>
      <c r="I28" s="30"/>
      <c r="J28" s="3"/>
      <c r="K28" s="3"/>
      <c r="L28" s="3"/>
      <c r="M28" s="3"/>
      <c r="N28" s="3"/>
      <c r="O28" s="3"/>
      <c r="P28" s="3"/>
      <c r="Q28" s="8"/>
    </row>
    <row r="29" spans="2:17" x14ac:dyDescent="0.3">
      <c r="B29" s="5">
        <f t="shared" si="1"/>
        <v>21</v>
      </c>
      <c r="C29" s="5"/>
      <c r="D29" s="30"/>
      <c r="E29" s="30"/>
      <c r="F29" s="30"/>
      <c r="G29" s="30"/>
      <c r="H29" s="30"/>
      <c r="I29" s="30"/>
      <c r="J29" s="3"/>
      <c r="K29" s="3"/>
      <c r="L29" s="3"/>
      <c r="M29" s="3"/>
      <c r="N29" s="3"/>
      <c r="O29" s="3"/>
      <c r="P29" s="3"/>
      <c r="Q29" s="8"/>
    </row>
    <row r="30" spans="2:17" x14ac:dyDescent="0.3">
      <c r="B30" s="5">
        <f t="shared" si="1"/>
        <v>22</v>
      </c>
      <c r="C30" s="5"/>
      <c r="D30" s="30"/>
      <c r="E30" s="30"/>
      <c r="F30" s="30"/>
      <c r="G30" s="30"/>
      <c r="H30" s="30"/>
      <c r="I30" s="30"/>
      <c r="J30" s="3"/>
      <c r="K30" s="3"/>
      <c r="L30" s="3"/>
      <c r="M30" s="3"/>
      <c r="N30" s="3"/>
      <c r="O30" s="3"/>
      <c r="P30" s="3"/>
      <c r="Q30" s="8"/>
    </row>
    <row r="31" spans="2:17" x14ac:dyDescent="0.3">
      <c r="B31" s="5">
        <f t="shared" si="1"/>
        <v>23</v>
      </c>
      <c r="C31" s="5"/>
      <c r="D31" s="30"/>
      <c r="E31" s="30"/>
      <c r="F31" s="30"/>
      <c r="G31" s="30"/>
      <c r="H31" s="30"/>
      <c r="I31" s="30"/>
      <c r="J31" s="3"/>
      <c r="K31" s="3"/>
      <c r="L31" s="3"/>
      <c r="M31" s="3"/>
      <c r="N31" s="3"/>
      <c r="O31" s="3"/>
      <c r="P31" s="3"/>
      <c r="Q31" s="8"/>
    </row>
    <row r="32" spans="2:17" x14ac:dyDescent="0.3">
      <c r="B32" s="5">
        <f t="shared" si="1"/>
        <v>24</v>
      </c>
      <c r="C32" s="5"/>
      <c r="D32" s="30"/>
      <c r="E32" s="30"/>
      <c r="F32" s="30"/>
      <c r="G32" s="30"/>
      <c r="H32" s="30"/>
      <c r="I32" s="30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>
        <f t="shared" si="1"/>
        <v>25</v>
      </c>
      <c r="C33" s="5"/>
      <c r="D33" s="30"/>
      <c r="E33" s="30"/>
      <c r="F33" s="30"/>
      <c r="G33" s="30"/>
      <c r="H33" s="30"/>
      <c r="I33" s="30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>
        <f t="shared" si="1"/>
        <v>26</v>
      </c>
      <c r="C34" s="5"/>
      <c r="D34" s="30"/>
      <c r="E34" s="30"/>
      <c r="F34" s="30"/>
      <c r="G34" s="30"/>
      <c r="H34" s="30"/>
      <c r="I34" s="30"/>
      <c r="J34" s="3"/>
      <c r="K34" s="3"/>
      <c r="L34" s="3"/>
      <c r="M34" s="3"/>
      <c r="N34" s="3"/>
      <c r="O34" s="3"/>
      <c r="P34" s="3"/>
      <c r="Q34" s="8"/>
    </row>
    <row r="35" spans="2:17" x14ac:dyDescent="0.3">
      <c r="B35" s="5">
        <f t="shared" si="1"/>
        <v>27</v>
      </c>
      <c r="C35" s="5"/>
      <c r="D35" s="30"/>
      <c r="E35" s="30"/>
      <c r="F35" s="30"/>
      <c r="G35" s="30"/>
      <c r="H35" s="30"/>
      <c r="I35" s="30"/>
      <c r="J35" s="3"/>
      <c r="K35" s="3"/>
      <c r="L35" s="3"/>
      <c r="M35" s="3"/>
      <c r="N35" s="3"/>
      <c r="O35" s="3"/>
      <c r="P35" s="3"/>
      <c r="Q35" s="8"/>
    </row>
    <row r="36" spans="2:17" x14ac:dyDescent="0.3">
      <c r="B36" s="5">
        <f t="shared" si="1"/>
        <v>28</v>
      </c>
      <c r="C36" s="5"/>
      <c r="D36" s="30"/>
      <c r="E36" s="30"/>
      <c r="F36" s="30"/>
      <c r="G36" s="30"/>
      <c r="H36" s="30"/>
      <c r="I36" s="30"/>
      <c r="J36" s="3"/>
      <c r="K36" s="3"/>
      <c r="L36" s="3"/>
      <c r="M36" s="3"/>
      <c r="N36" s="3"/>
      <c r="O36" s="3"/>
      <c r="P36" s="3"/>
      <c r="Q36" s="8"/>
    </row>
    <row r="37" spans="2:17" x14ac:dyDescent="0.3">
      <c r="C37" s="18"/>
      <c r="D37" s="18"/>
      <c r="E37" s="1"/>
      <c r="H37" s="22" t="s">
        <v>18</v>
      </c>
      <c r="I37" s="22"/>
      <c r="J37" s="9">
        <f>COUNTIF(J9:J36,"&gt;=70")</f>
        <v>15</v>
      </c>
      <c r="K37" s="9">
        <f>COUNTIF(K9:K36,"&gt;=70")</f>
        <v>0</v>
      </c>
      <c r="L37" s="9">
        <f>COUNTIF(L9:L36,"&gt;=70")</f>
        <v>0</v>
      </c>
      <c r="M37" s="9">
        <f>COUNTIF(M9:M36,"&gt;=70")</f>
        <v>0</v>
      </c>
      <c r="N37" s="9">
        <f>COUNTIF(N9:N36,"&gt;=70")</f>
        <v>0</v>
      </c>
      <c r="O37" s="9">
        <f>COUNTIF(O9:O36,"&gt;=70")</f>
        <v>0</v>
      </c>
      <c r="P37" s="9">
        <f>COUNTIF(P9:P36,"&gt;=70")</f>
        <v>0</v>
      </c>
      <c r="Q37" s="13">
        <f>COUNTIF(Q9:Q36,"&gt;=70")</f>
        <v>0</v>
      </c>
    </row>
    <row r="38" spans="2:17" x14ac:dyDescent="0.3">
      <c r="C38" s="18"/>
      <c r="D38" s="18"/>
      <c r="E38" s="6"/>
      <c r="H38" s="23" t="s">
        <v>19</v>
      </c>
      <c r="I38" s="23"/>
      <c r="J38" s="10">
        <f>COUNTIF(J9:J36,"&lt;70")</f>
        <v>1</v>
      </c>
      <c r="K38" s="10">
        <f>COUNTIF(K9:K36,"&lt;70")</f>
        <v>16</v>
      </c>
      <c r="L38" s="10">
        <f>COUNTIF(L9:L36,"&lt;70")</f>
        <v>16</v>
      </c>
      <c r="M38" s="10">
        <f>COUNTIF(M9:M36,"&lt;70")</f>
        <v>16</v>
      </c>
      <c r="N38" s="10">
        <f>COUNTIF(N9:N36,"&lt;70")</f>
        <v>16</v>
      </c>
      <c r="O38" s="10">
        <f>COUNTIF(O9:O36,"&lt;70")</f>
        <v>16</v>
      </c>
      <c r="P38" s="10">
        <f>COUNTIF(P9:P36,"&lt;70")</f>
        <v>0</v>
      </c>
      <c r="Q38" s="10">
        <f>COUNTIF(Q9:Q36,"&lt;70")</f>
        <v>16</v>
      </c>
    </row>
    <row r="39" spans="2:17" x14ac:dyDescent="0.3">
      <c r="C39" s="18"/>
      <c r="D39" s="18"/>
      <c r="E39" s="18"/>
      <c r="H39" s="23" t="s">
        <v>20</v>
      </c>
      <c r="I39" s="23"/>
      <c r="J39" s="10">
        <f>COUNT(J9:J36)</f>
        <v>16</v>
      </c>
      <c r="K39" s="10">
        <f>COUNT(K9:K36)</f>
        <v>16</v>
      </c>
      <c r="L39" s="10">
        <f>COUNT(L9:L36)</f>
        <v>16</v>
      </c>
      <c r="M39" s="10">
        <f>COUNT(M9:M36)</f>
        <v>16</v>
      </c>
      <c r="N39" s="10">
        <f>COUNT(N9:N36)</f>
        <v>16</v>
      </c>
      <c r="O39" s="10">
        <f>COUNT(O9:O36)</f>
        <v>16</v>
      </c>
      <c r="P39" s="10">
        <f>COUNT(P9:P36)</f>
        <v>0</v>
      </c>
      <c r="Q39" s="10">
        <f>COUNT(Q9:Q36)</f>
        <v>16</v>
      </c>
    </row>
    <row r="40" spans="2:17" x14ac:dyDescent="0.3">
      <c r="C40" s="18"/>
      <c r="D40" s="18"/>
      <c r="E40" s="1"/>
      <c r="H40" s="24" t="s">
        <v>15</v>
      </c>
      <c r="I40" s="24"/>
      <c r="J40" s="11">
        <f>J37/J39</f>
        <v>0.9375</v>
      </c>
      <c r="K40" s="12">
        <f t="shared" ref="K40:Q40" si="2">K37/K39</f>
        <v>0</v>
      </c>
      <c r="L40" s="12">
        <f t="shared" si="2"/>
        <v>0</v>
      </c>
      <c r="M40" s="12">
        <f t="shared" si="2"/>
        <v>0</v>
      </c>
      <c r="N40" s="12">
        <f t="shared" si="2"/>
        <v>0</v>
      </c>
      <c r="O40" s="12">
        <f t="shared" si="2"/>
        <v>0</v>
      </c>
      <c r="P40" s="12" t="e">
        <f t="shared" si="2"/>
        <v>#DIV/0!</v>
      </c>
      <c r="Q40" s="12">
        <f t="shared" si="2"/>
        <v>0</v>
      </c>
    </row>
    <row r="41" spans="2:17" x14ac:dyDescent="0.3">
      <c r="C41" s="18"/>
      <c r="D41" s="18"/>
      <c r="E41" s="1"/>
      <c r="H41" s="24" t="s">
        <v>16</v>
      </c>
      <c r="I41" s="24"/>
      <c r="J41" s="11">
        <f>J38/J39</f>
        <v>6.25E-2</v>
      </c>
      <c r="K41" s="11">
        <f t="shared" ref="K41:Q41" si="3">K38/K39</f>
        <v>1</v>
      </c>
      <c r="L41" s="12">
        <f t="shared" si="3"/>
        <v>1</v>
      </c>
      <c r="M41" s="12">
        <f t="shared" si="3"/>
        <v>1</v>
      </c>
      <c r="N41" s="12">
        <f t="shared" si="3"/>
        <v>1</v>
      </c>
      <c r="O41" s="12">
        <f t="shared" si="3"/>
        <v>1</v>
      </c>
      <c r="P41" s="12" t="e">
        <f t="shared" si="3"/>
        <v>#DIV/0!</v>
      </c>
      <c r="Q41" s="12">
        <f t="shared" si="3"/>
        <v>1</v>
      </c>
    </row>
    <row r="42" spans="2:17" x14ac:dyDescent="0.3">
      <c r="C42" s="18"/>
      <c r="D42" s="18"/>
      <c r="E42" s="6"/>
    </row>
    <row r="43" spans="2:17" x14ac:dyDescent="0.3">
      <c r="C43" s="1"/>
      <c r="D43" s="1"/>
      <c r="E43" s="6"/>
    </row>
    <row r="44" spans="2:17" x14ac:dyDescent="0.3">
      <c r="J44" s="20"/>
      <c r="K44" s="20"/>
      <c r="L44" s="20"/>
      <c r="M44" s="20"/>
      <c r="N44" s="20"/>
      <c r="O44" s="20"/>
      <c r="P44" s="20"/>
    </row>
    <row r="45" spans="2:17" x14ac:dyDescent="0.3">
      <c r="J45" s="17" t="s">
        <v>17</v>
      </c>
      <c r="K45" s="17"/>
      <c r="L45" s="17"/>
      <c r="M45" s="17"/>
      <c r="N45" s="17"/>
      <c r="O45" s="17"/>
      <c r="P45" s="17"/>
    </row>
  </sheetData>
  <mergeCells count="50">
    <mergeCell ref="C41:D41"/>
    <mergeCell ref="H41:I41"/>
    <mergeCell ref="C42:D42"/>
    <mergeCell ref="J44:P44"/>
    <mergeCell ref="J45:P45"/>
    <mergeCell ref="C38:D38"/>
    <mergeCell ref="H38:I38"/>
    <mergeCell ref="C39:E39"/>
    <mergeCell ref="H39:I39"/>
    <mergeCell ref="C40:D40"/>
    <mergeCell ref="H40:I40"/>
    <mergeCell ref="C37:D37"/>
    <mergeCell ref="H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36DA3-109F-4239-A94D-644CFADB5742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MATERIA 1</vt:lpstr>
      <vt:lpstr>MATERIA 2</vt:lpstr>
      <vt:lpstr>MATERIA 3</vt:lpstr>
      <vt:lpstr>MATERIA 4</vt:lpstr>
      <vt:lpstr>MATERIA 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Porras</cp:lastModifiedBy>
  <cp:lastPrinted>2023-03-21T15:13:53Z</cp:lastPrinted>
  <dcterms:created xsi:type="dcterms:W3CDTF">2023-03-14T19:16:59Z</dcterms:created>
  <dcterms:modified xsi:type="dcterms:W3CDTF">2023-10-02T01:40:48Z</dcterms:modified>
</cp:coreProperties>
</file>