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3060" yWindow="0" windowWidth="19860" windowHeight="13700" tabRatio="500" activeTab="1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9" i="2" l="1"/>
  <c r="I18" i="2"/>
  <c r="E16" i="5"/>
  <c r="I16" i="5"/>
  <c r="I20" i="4"/>
  <c r="I19" i="4"/>
  <c r="E17" i="3"/>
  <c r="I17" i="3"/>
  <c r="I19" i="3"/>
  <c r="I18" i="4"/>
  <c r="I18" i="3"/>
  <c r="E18" i="2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7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L17" i="5"/>
  <c r="J17" i="5"/>
  <c r="H17" i="5"/>
  <c r="D17" i="5"/>
  <c r="L16" i="5"/>
  <c r="D16" i="5"/>
  <c r="L15" i="5"/>
  <c r="D15" i="5"/>
  <c r="L14" i="5"/>
  <c r="D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I17" i="4"/>
  <c r="D17" i="4"/>
  <c r="I16" i="4"/>
  <c r="D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</calcChain>
</file>

<file path=xl/sharedStrings.xml><?xml version="1.0" encoding="utf-8"?>
<sst xmlns="http://schemas.openxmlformats.org/spreadsheetml/2006/main" count="233" uniqueCount="68">
  <si>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</si>
  <si>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</si>
  <si>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</si>
  <si>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</si>
  <si>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</si>
  <si>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</si>
  <si>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</si>
  <si>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</si>
  <si>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</si>
  <si>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</si>
  <si>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</si>
  <si>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</si>
  <si>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</si>
  <si>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</si>
  <si>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</si>
  <si>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</si>
  <si>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</si>
  <si>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</si>
  <si>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</si>
  <si>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</si>
  <si>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</si>
  <si>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</si>
  <si>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</si>
  <si>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</si>
  <si>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</si>
  <si>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</si>
  <si>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</si>
  <si>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</si>
  <si>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</si>
  <si>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</si>
  <si>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</si>
  <si>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</si>
  <si>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</si>
  <si>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</si>
  <si>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REDES DE COMPUTADORAS</t>
  </si>
  <si>
    <t>ISIC</t>
  </si>
  <si>
    <t>PROFESOR(A):</t>
  </si>
  <si>
    <t>1º</t>
  </si>
  <si>
    <t>II</t>
  </si>
  <si>
    <t>III</t>
  </si>
  <si>
    <t>IV</t>
  </si>
  <si>
    <t>T</t>
  </si>
  <si>
    <t>ADMINISTRACION DE REDES</t>
  </si>
  <si>
    <t>804-A</t>
  </si>
  <si>
    <t>DESARROLLO PROFESIONAL</t>
  </si>
  <si>
    <t>TAW</t>
  </si>
  <si>
    <t>60A-A</t>
  </si>
  <si>
    <t>MODELADO DE PROCESOS DE NEGOCIOS</t>
  </si>
  <si>
    <t>TIN</t>
  </si>
  <si>
    <t>MODELADO DE PROCESOS DE NEGOCIO</t>
  </si>
  <si>
    <t>ISC. LILY ALEJANDRA MEDRANO MENDOZA</t>
  </si>
  <si>
    <t>FEB-JULIO 2023</t>
  </si>
  <si>
    <t>ISC</t>
  </si>
  <si>
    <t>V</t>
  </si>
  <si>
    <t>VI</t>
  </si>
  <si>
    <t>VII</t>
  </si>
  <si>
    <t>604A</t>
  </si>
  <si>
    <t>ISC. DIEGO DE JESUS VELAZQUEZ LUCHO</t>
  </si>
  <si>
    <t>TOPICOS DE SISTEMAS DE INFORMACION PARA LOS NEGOCIOS</t>
  </si>
  <si>
    <t>TALLER DE COMPETENCIAS PROFESIONALIZANTES</t>
  </si>
  <si>
    <t>FUNDAMENTOS DE INVESTIGACION</t>
  </si>
  <si>
    <t>FUNDAMENTOS DE TELECOMUNICACIONES</t>
  </si>
  <si>
    <t>704IN</t>
  </si>
  <si>
    <t>704AP</t>
  </si>
  <si>
    <t>104B</t>
  </si>
  <si>
    <t>504A</t>
  </si>
  <si>
    <t>504B</t>
  </si>
  <si>
    <t>ARRTR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</si>
</sst>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1" workbookViewId="0">
      <selection activeCell="F16" sqref="F16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 t="s">
        <v>37</v>
      </c>
      <c r="C8" s="34"/>
      <c r="D8" s="5" t="s">
        <v>6</v>
      </c>
      <c r="E8" s="6">
        <v>4</v>
      </c>
      <c r="F8" s="1"/>
      <c r="G8" s="4" t="s">
        <v>7</v>
      </c>
      <c r="H8" s="6">
        <v>4</v>
      </c>
      <c r="I8" s="40" t="s">
        <v>8</v>
      </c>
      <c r="J8" s="30"/>
      <c r="K8" s="30"/>
      <c r="L8" s="33" t="s">
        <v>51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36</v>
      </c>
      <c r="B10" s="33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58</v>
      </c>
      <c r="B14" s="10" t="s">
        <v>21</v>
      </c>
      <c r="C14" s="11" t="s">
        <v>62</v>
      </c>
      <c r="D14" s="10" t="s">
        <v>35</v>
      </c>
      <c r="E14" s="11">
        <v>15</v>
      </c>
      <c r="F14" s="11"/>
      <c r="G14" s="10"/>
      <c r="H14" s="12"/>
      <c r="I14" s="10">
        <v>2</v>
      </c>
      <c r="J14" s="12"/>
      <c r="K14" s="10">
        <v>0</v>
      </c>
      <c r="L14" s="12">
        <v>0</v>
      </c>
      <c r="M14" s="10">
        <v>63.73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59</v>
      </c>
      <c r="B15" s="11" t="s">
        <v>21</v>
      </c>
      <c r="C15" s="11" t="s">
        <v>63</v>
      </c>
      <c r="D15" s="11" t="s">
        <v>35</v>
      </c>
      <c r="E15" s="11">
        <v>12</v>
      </c>
      <c r="F15" s="10"/>
      <c r="G15" s="10"/>
      <c r="H15" s="12"/>
      <c r="I15" s="10">
        <f t="shared" ref="I15:I27" si="0">(E15-SUM(F15:G15))-K15</f>
        <v>12</v>
      </c>
      <c r="J15" s="12"/>
      <c r="K15" s="10">
        <v>0</v>
      </c>
      <c r="L15" s="12">
        <v>0</v>
      </c>
      <c r="M15" s="10">
        <v>86.75</v>
      </c>
      <c r="N15" s="13">
        <v>0.57999999999999996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60</v>
      </c>
      <c r="B16" s="11" t="s">
        <v>21</v>
      </c>
      <c r="C16" s="11" t="s">
        <v>64</v>
      </c>
      <c r="D16" s="11" t="s">
        <v>35</v>
      </c>
      <c r="E16" s="11">
        <v>25</v>
      </c>
      <c r="F16" s="10"/>
      <c r="G16" s="10"/>
      <c r="H16" s="12"/>
      <c r="I16" s="10">
        <f t="shared" si="0"/>
        <v>25</v>
      </c>
      <c r="J16" s="12"/>
      <c r="K16" s="10">
        <v>0</v>
      </c>
      <c r="L16" s="12">
        <v>0</v>
      </c>
      <c r="M16" s="10">
        <v>86.75</v>
      </c>
      <c r="N16" s="13">
        <v>0.58330000000000004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61</v>
      </c>
      <c r="B17" s="11" t="s">
        <v>21</v>
      </c>
      <c r="C17" s="11" t="s">
        <v>65</v>
      </c>
      <c r="D17" s="11" t="s">
        <v>35</v>
      </c>
      <c r="E17" s="11">
        <v>22</v>
      </c>
      <c r="F17" s="10"/>
      <c r="G17" s="10"/>
      <c r="H17" s="12"/>
      <c r="I17" s="10">
        <f t="shared" si="0"/>
        <v>22</v>
      </c>
      <c r="J17" s="12"/>
      <c r="K17" s="10">
        <v>0</v>
      </c>
      <c r="L17" s="12">
        <v>0</v>
      </c>
      <c r="M17" s="10">
        <v>62.04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 t="s">
        <v>61</v>
      </c>
      <c r="B18" s="10" t="s">
        <v>21</v>
      </c>
      <c r="C18" s="10" t="s">
        <v>66</v>
      </c>
      <c r="D18" s="10" t="s">
        <v>35</v>
      </c>
      <c r="E18" s="10">
        <v>15</v>
      </c>
      <c r="F18" s="10"/>
      <c r="G18" s="10"/>
      <c r="H18" s="12"/>
      <c r="I18" s="10">
        <f t="shared" si="0"/>
        <v>15</v>
      </c>
      <c r="J18" s="12"/>
      <c r="K18" s="10">
        <v>0</v>
      </c>
      <c r="L18" s="12">
        <v>0</v>
      </c>
      <c r="M18" s="10">
        <v>77.33</v>
      </c>
      <c r="N18" s="13">
        <v>0.6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9" t="s">
        <v>44</v>
      </c>
      <c r="B19" s="10" t="s">
        <v>21</v>
      </c>
      <c r="C19" s="10" t="s">
        <v>67</v>
      </c>
      <c r="D19" s="10" t="s">
        <v>35</v>
      </c>
      <c r="E19" s="10">
        <v>2</v>
      </c>
      <c r="F19" s="10"/>
      <c r="G19" s="10"/>
      <c r="H19" s="12"/>
      <c r="I19" s="11">
        <f t="shared" si="0"/>
        <v>2</v>
      </c>
      <c r="J19" s="12"/>
      <c r="K19" s="10">
        <v>0</v>
      </c>
      <c r="L19" s="12">
        <v>0</v>
      </c>
      <c r="M19" s="10">
        <v>70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57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workbookViewId="0">
      <selection activeCell="M16" sqref="M16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>
        <v>2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38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0">
        <v>13</v>
      </c>
      <c r="G14" s="10"/>
      <c r="H14" s="12"/>
      <c r="I14" s="10">
        <f t="shared" ref="I14:I19" si="0">(E14-SUM(F14:G14))-K14</f>
        <v>2</v>
      </c>
      <c r="J14" s="12"/>
      <c r="K14" s="10">
        <v>0</v>
      </c>
      <c r="L14" s="12">
        <v>0</v>
      </c>
      <c r="M14" s="10">
        <v>70.33</v>
      </c>
      <c r="N14" s="13">
        <v>0.6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38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>
        <v>12</v>
      </c>
      <c r="G15" s="10"/>
      <c r="H15" s="12"/>
      <c r="I15" s="10">
        <f t="shared" si="0"/>
        <v>0</v>
      </c>
      <c r="J15" s="12"/>
      <c r="K15" s="10">
        <v>0</v>
      </c>
      <c r="L15" s="12">
        <v>0</v>
      </c>
      <c r="M15" s="10">
        <v>76.66</v>
      </c>
      <c r="N15" s="13">
        <v>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INVESTIGACION</v>
      </c>
      <c r="B16" s="10"/>
      <c r="C16" s="10" t="str">
        <f>'1'!C16</f>
        <v>104B</v>
      </c>
      <c r="D16" s="10" t="str">
        <f>'1'!D16</f>
        <v>ISIC</v>
      </c>
      <c r="E16" s="10">
        <f>'1'!E16</f>
        <v>25</v>
      </c>
      <c r="F16" s="10">
        <v>15</v>
      </c>
      <c r="G16" s="10"/>
      <c r="H16" s="12"/>
      <c r="I16" s="10">
        <f t="shared" si="0"/>
        <v>10</v>
      </c>
      <c r="J16" s="12"/>
      <c r="K16" s="10">
        <v>0</v>
      </c>
      <c r="L16" s="12">
        <v>0</v>
      </c>
      <c r="M16" s="10">
        <v>48.6</v>
      </c>
      <c r="N16" s="13">
        <v>0.6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FUNDAMENTOS DE TELECOMUNICACIONES</v>
      </c>
      <c r="B17" s="10" t="s">
        <v>38</v>
      </c>
      <c r="C17" s="10" t="str">
        <f>'1'!C17</f>
        <v>504A</v>
      </c>
      <c r="D17" s="10" t="str">
        <f>'1'!D17</f>
        <v>ISIC</v>
      </c>
      <c r="E17" s="10">
        <f>'1'!E17</f>
        <v>22</v>
      </c>
      <c r="F17" s="10">
        <v>22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82.45</v>
      </c>
      <c r="N17" s="13">
        <v>0.45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FUNDAMENTOS DE TELECOMUNICACIONES</v>
      </c>
      <c r="B18" s="10"/>
      <c r="C18" s="10" t="str">
        <f>'1'!C18</f>
        <v>504B</v>
      </c>
      <c r="D18" s="10" t="str">
        <f>'1'!D18</f>
        <v>ISIC</v>
      </c>
      <c r="E18" s="10">
        <f>'1'!E18</f>
        <v>15</v>
      </c>
      <c r="F18" s="10">
        <v>10</v>
      </c>
      <c r="G18" s="10"/>
      <c r="H18" s="12"/>
      <c r="I18" s="11">
        <f t="shared" si="0"/>
        <v>5</v>
      </c>
      <c r="J18" s="12"/>
      <c r="K18" s="10">
        <v>0</v>
      </c>
      <c r="L18" s="12">
        <v>0</v>
      </c>
      <c r="M18" s="10">
        <v>54.66</v>
      </c>
      <c r="N18" s="13">
        <v>0.66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tr">
        <f>'1'!A19</f>
        <v>DESARROLLO PROFESIONAL</v>
      </c>
      <c r="B19" s="10"/>
      <c r="C19" s="10" t="str">
        <f>'1'!C19</f>
        <v>ARRTR</v>
      </c>
      <c r="D19" s="10" t="str">
        <f>'1'!D19</f>
        <v>ISIC</v>
      </c>
      <c r="E19" s="10">
        <f>'1'!E19</f>
        <v>2</v>
      </c>
      <c r="F19" s="10">
        <v>2</v>
      </c>
      <c r="G19" s="10"/>
      <c r="H19" s="12"/>
      <c r="I19" s="11">
        <f t="shared" si="0"/>
        <v>0</v>
      </c>
      <c r="J19" s="12"/>
      <c r="K19" s="11">
        <v>0</v>
      </c>
      <c r="L19" s="12">
        <v>0</v>
      </c>
      <c r="M19" s="10">
        <v>75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50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0" workbookViewId="0">
      <selection activeCell="M14" sqref="M14:N19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>
        <v>3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39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1"/>
      <c r="G14" s="10"/>
      <c r="H14" s="12"/>
      <c r="I14" s="10">
        <f t="shared" ref="I14:I18" si="0">(E14-SUM(F14:G14))-K14</f>
        <v>15</v>
      </c>
      <c r="J14" s="12"/>
      <c r="K14" s="10">
        <v>0</v>
      </c>
      <c r="L14" s="12">
        <v>0</v>
      </c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39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/>
      <c r="G15" s="10"/>
      <c r="H15" s="12"/>
      <c r="I15" s="10">
        <f t="shared" si="0"/>
        <v>12</v>
      </c>
      <c r="J15" s="12"/>
      <c r="K15" s="10">
        <v>0</v>
      </c>
      <c r="L15" s="12">
        <v>0</v>
      </c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INVESTIGACION</v>
      </c>
      <c r="B16" s="10" t="s">
        <v>39</v>
      </c>
      <c r="C16" s="10" t="str">
        <f>'1'!C16</f>
        <v>104B</v>
      </c>
      <c r="D16" s="10" t="str">
        <f>'1'!D16</f>
        <v>ISIC</v>
      </c>
      <c r="E16" s="10">
        <f>'1'!E16</f>
        <v>25</v>
      </c>
      <c r="F16" s="10"/>
      <c r="G16" s="10"/>
      <c r="H16" s="12"/>
      <c r="I16" s="10">
        <f t="shared" si="0"/>
        <v>25</v>
      </c>
      <c r="J16" s="12"/>
      <c r="K16" s="10">
        <v>0</v>
      </c>
      <c r="L16" s="12">
        <v>0</v>
      </c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FUNDAMENTOS DE TELECOMUNICACIONES</v>
      </c>
      <c r="B17" s="10" t="s">
        <v>39</v>
      </c>
      <c r="C17" s="10" t="str">
        <f>'1'!C17</f>
        <v>504A</v>
      </c>
      <c r="D17" s="10" t="str">
        <f>'1'!D17</f>
        <v>ISIC</v>
      </c>
      <c r="E17" s="10">
        <f>'1'!E17</f>
        <v>22</v>
      </c>
      <c r="F17" s="10"/>
      <c r="G17" s="10"/>
      <c r="H17" s="12"/>
      <c r="I17" s="11">
        <f>(E17-SUM(F17:G17))-K17</f>
        <v>22</v>
      </c>
      <c r="J17" s="12"/>
      <c r="K17" s="10">
        <v>0</v>
      </c>
      <c r="L17" s="12">
        <v>0</v>
      </c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44</v>
      </c>
      <c r="B18" s="10" t="s">
        <v>40</v>
      </c>
      <c r="C18" s="10" t="s">
        <v>45</v>
      </c>
      <c r="D18" s="10" t="s">
        <v>52</v>
      </c>
      <c r="E18" s="10">
        <v>10</v>
      </c>
      <c r="F18" s="10"/>
      <c r="G18" s="10"/>
      <c r="H18" s="12"/>
      <c r="I18" s="11">
        <f t="shared" si="0"/>
        <v>10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49</v>
      </c>
      <c r="B19" s="10" t="s">
        <v>40</v>
      </c>
      <c r="C19" s="10" t="s">
        <v>48</v>
      </c>
      <c r="D19" s="10" t="s">
        <v>52</v>
      </c>
      <c r="E19" s="10">
        <v>5</v>
      </c>
      <c r="F19" s="10"/>
      <c r="G19" s="10"/>
      <c r="H19" s="12"/>
      <c r="I19" s="11">
        <f>(E19-SUM(F19:G19))-K19</f>
        <v>5</v>
      </c>
      <c r="J19" s="12"/>
      <c r="K19" s="10">
        <v>0</v>
      </c>
      <c r="L19" s="12">
        <v>0</v>
      </c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50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8" workbookViewId="0">
      <selection activeCell="K19" sqref="K19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>
        <v>4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40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0"/>
      <c r="G14" s="10"/>
      <c r="H14" s="12"/>
      <c r="I14" s="10">
        <f t="shared" ref="I14:I20" si="0">(E14-SUM(F14:G14))-K14</f>
        <v>15</v>
      </c>
      <c r="J14" s="12"/>
      <c r="K14" s="10">
        <v>0</v>
      </c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53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/>
      <c r="G15" s="10"/>
      <c r="H15" s="12"/>
      <c r="I15" s="10">
        <f t="shared" si="0"/>
        <v>12</v>
      </c>
      <c r="J15" s="12"/>
      <c r="K15" s="10">
        <v>0</v>
      </c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44</v>
      </c>
      <c r="B16" s="10" t="s">
        <v>54</v>
      </c>
      <c r="C16" s="10" t="s">
        <v>45</v>
      </c>
      <c r="D16" s="10" t="str">
        <f>'1'!D16</f>
        <v>ISIC</v>
      </c>
      <c r="E16" s="10">
        <v>10</v>
      </c>
      <c r="F16" s="10"/>
      <c r="G16" s="10"/>
      <c r="H16" s="12"/>
      <c r="I16" s="10">
        <f t="shared" si="0"/>
        <v>10</v>
      </c>
      <c r="J16" s="12"/>
      <c r="K16" s="10">
        <v>0</v>
      </c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44</v>
      </c>
      <c r="B17" s="10" t="s">
        <v>55</v>
      </c>
      <c r="C17" s="10" t="s">
        <v>45</v>
      </c>
      <c r="D17" s="10" t="str">
        <f>'1'!D17</f>
        <v>ISIC</v>
      </c>
      <c r="E17" s="10">
        <v>10</v>
      </c>
      <c r="F17" s="10"/>
      <c r="G17" s="10"/>
      <c r="H17" s="12"/>
      <c r="I17" s="10">
        <f t="shared" si="0"/>
        <v>10</v>
      </c>
      <c r="J17" s="12"/>
      <c r="K17" s="10">
        <v>0</v>
      </c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34</v>
      </c>
      <c r="B18" s="10" t="s">
        <v>40</v>
      </c>
      <c r="C18" s="10" t="s">
        <v>56</v>
      </c>
      <c r="D18" s="10" t="s">
        <v>35</v>
      </c>
      <c r="E18" s="10">
        <v>20</v>
      </c>
      <c r="F18" s="10"/>
      <c r="G18" s="10"/>
      <c r="H18" s="12"/>
      <c r="I18" s="10">
        <f t="shared" si="0"/>
        <v>20</v>
      </c>
      <c r="J18" s="12"/>
      <c r="K18" s="10">
        <v>0</v>
      </c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34</v>
      </c>
      <c r="B19" s="10" t="s">
        <v>53</v>
      </c>
      <c r="C19" s="10" t="s">
        <v>56</v>
      </c>
      <c r="D19" s="10" t="s">
        <v>35</v>
      </c>
      <c r="E19" s="10">
        <v>20</v>
      </c>
      <c r="F19" s="10"/>
      <c r="G19" s="10"/>
      <c r="H19" s="12"/>
      <c r="I19" s="11">
        <f t="shared" si="0"/>
        <v>20</v>
      </c>
      <c r="J19" s="12"/>
      <c r="K19" s="10">
        <v>0</v>
      </c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25" t="s">
        <v>47</v>
      </c>
      <c r="B20" s="10" t="s">
        <v>53</v>
      </c>
      <c r="C20" s="10" t="s">
        <v>48</v>
      </c>
      <c r="D20" s="10" t="s">
        <v>35</v>
      </c>
      <c r="E20" s="10">
        <v>5</v>
      </c>
      <c r="F20" s="10"/>
      <c r="G20" s="10"/>
      <c r="H20" s="12"/>
      <c r="I20" s="11">
        <f t="shared" si="0"/>
        <v>5</v>
      </c>
      <c r="J20" s="12"/>
      <c r="K20" s="10">
        <v>0</v>
      </c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50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5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 t="s">
        <v>32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4" t="s">
        <v>42</v>
      </c>
      <c r="B14" s="10" t="s">
        <v>41</v>
      </c>
      <c r="C14" s="10" t="s">
        <v>43</v>
      </c>
      <c r="D14" s="10" t="str">
        <f>'1'!D14</f>
        <v>ISIC</v>
      </c>
      <c r="E14" s="10">
        <f>'1'!E14</f>
        <v>15</v>
      </c>
      <c r="F14" s="11">
        <v>3</v>
      </c>
      <c r="G14" s="11">
        <v>8</v>
      </c>
      <c r="H14" s="12">
        <v>0.91</v>
      </c>
      <c r="I14" s="10">
        <v>1</v>
      </c>
      <c r="J14" s="12">
        <v>0.08</v>
      </c>
      <c r="K14" s="11">
        <v>0</v>
      </c>
      <c r="L14" s="12">
        <f t="shared" ref="L14:L17" si="0">K14/E14</f>
        <v>0</v>
      </c>
      <c r="M14" s="10">
        <v>75.41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44</v>
      </c>
      <c r="B15" s="10" t="s">
        <v>41</v>
      </c>
      <c r="C15" s="10" t="s">
        <v>45</v>
      </c>
      <c r="D15" s="10" t="str">
        <f>'1'!D15</f>
        <v>ISIC</v>
      </c>
      <c r="E15" s="10">
        <f>'1'!E15</f>
        <v>12</v>
      </c>
      <c r="F15" s="10">
        <v>7</v>
      </c>
      <c r="G15" s="10">
        <v>2</v>
      </c>
      <c r="H15" s="12">
        <v>0.9</v>
      </c>
      <c r="I15" s="10">
        <v>10</v>
      </c>
      <c r="J15" s="12">
        <v>0.1</v>
      </c>
      <c r="K15" s="10">
        <v>1</v>
      </c>
      <c r="L15" s="12">
        <f t="shared" si="0"/>
        <v>8.3333333333333329E-2</v>
      </c>
      <c r="M15" s="10">
        <v>73.7</v>
      </c>
      <c r="N15" s="13">
        <v>0.9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34</v>
      </c>
      <c r="B16" s="10" t="s">
        <v>41</v>
      </c>
      <c r="C16" s="10" t="s">
        <v>46</v>
      </c>
      <c r="D16" s="10" t="str">
        <f>'1'!D16</f>
        <v>ISIC</v>
      </c>
      <c r="E16" s="27">
        <f>'1'!E16</f>
        <v>25</v>
      </c>
      <c r="F16" s="10">
        <v>11</v>
      </c>
      <c r="G16" s="10">
        <v>8</v>
      </c>
      <c r="H16" s="12">
        <v>0.9</v>
      </c>
      <c r="I16" s="10">
        <f t="shared" ref="I16" si="1">(E16-SUM(F16:G16))-K16</f>
        <v>6</v>
      </c>
      <c r="J16" s="12">
        <v>9.5000000000000001E-2</v>
      </c>
      <c r="K16" s="10">
        <v>0</v>
      </c>
      <c r="L16" s="12">
        <f t="shared" si="0"/>
        <v>0</v>
      </c>
      <c r="M16" s="27">
        <v>75.8</v>
      </c>
      <c r="N16" s="28">
        <v>0.9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">
        <v>47</v>
      </c>
      <c r="B17" s="10" t="s">
        <v>41</v>
      </c>
      <c r="C17" s="10" t="s">
        <v>48</v>
      </c>
      <c r="D17" s="10" t="str">
        <f>'1'!D17</f>
        <v>ISIC</v>
      </c>
      <c r="E17" s="10">
        <f>'1'!E17</f>
        <v>22</v>
      </c>
      <c r="F17" s="10">
        <v>5</v>
      </c>
      <c r="G17" s="10">
        <v>0</v>
      </c>
      <c r="H17" s="12">
        <f t="shared" ref="H17" si="2">F17/E17</f>
        <v>0.22727272727272727</v>
      </c>
      <c r="I17" s="10">
        <v>0</v>
      </c>
      <c r="J17" s="12">
        <f t="shared" ref="J17" si="3">I17/E17</f>
        <v>0</v>
      </c>
      <c r="K17" s="10">
        <v>0</v>
      </c>
      <c r="L17" s="12">
        <f t="shared" si="0"/>
        <v>0</v>
      </c>
      <c r="M17" s="10">
        <v>83.85</v>
      </c>
      <c r="N17" s="13">
        <v>0.42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>
        <v>0</v>
      </c>
      <c r="B18" s="10"/>
      <c r="C18" s="10">
        <v>0</v>
      </c>
      <c r="D18" s="10">
        <v>0</v>
      </c>
      <c r="E18" s="10"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tr">
        <f>'1'!A19</f>
        <v>DESARROLLO PROFESIONAL</v>
      </c>
      <c r="B19" s="10"/>
      <c r="C19" s="10" t="str">
        <f>'1'!C19</f>
        <v>ARRTR</v>
      </c>
      <c r="D19" s="10" t="str">
        <f>'1'!D19</f>
        <v>ISIC</v>
      </c>
      <c r="E19" s="10">
        <f>'1'!E19</f>
        <v>2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4">SUM(E14:E27)</f>
        <v>76</v>
      </c>
      <c r="F28" s="17">
        <f t="shared" si="4"/>
        <v>26</v>
      </c>
      <c r="G28" s="17">
        <f t="shared" si="4"/>
        <v>18</v>
      </c>
      <c r="H28" s="18">
        <f>SUM(F28:G28)/E28</f>
        <v>0.57894736842105265</v>
      </c>
      <c r="I28" s="17">
        <f>(E28-SUM(F28:G28))-K28</f>
        <v>31</v>
      </c>
      <c r="J28" s="18">
        <f>I28/E28</f>
        <v>0.40789473684210525</v>
      </c>
      <c r="K28" s="17">
        <f>SUM(K14:K27)</f>
        <v>1</v>
      </c>
      <c r="L28" s="18">
        <f>K28/E28</f>
        <v>1.3157894736842105E-2</v>
      </c>
      <c r="M28" s="17">
        <f t="shared" ref="M28:N28" si="5">AVERAGE(M14:M27)</f>
        <v>77.19</v>
      </c>
      <c r="N28" s="19">
        <f t="shared" si="5"/>
        <v>0.72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50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2023-10-31T18:59:46Z</dcterms:modified>
</cp:coreProperties>
</file>