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checkCompatibility="1" autoCompressPictures="0"/>
  <bookViews>
    <workbookView xWindow="0" yWindow="0" windowWidth="25600" windowHeight="13700" tabRatio="500" activeTab="4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40001" concurrentCalc="0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I19" i="2" l="1"/>
  <c r="I18" i="2"/>
  <c r="E16" i="5"/>
  <c r="I16" i="5"/>
  <c r="I20" i="4"/>
  <c r="I19" i="4"/>
  <c r="E17" i="3"/>
  <c r="I19" i="3"/>
  <c r="I18" i="4"/>
  <c r="E18" i="2"/>
  <c r="I27" i="1"/>
  <c r="I26" i="1"/>
  <c r="I25" i="1"/>
  <c r="I24" i="1"/>
  <c r="I23" i="1"/>
  <c r="I22" i="1"/>
  <c r="I21" i="1"/>
  <c r="I20" i="1"/>
  <c r="I19" i="1"/>
  <c r="I18" i="1"/>
  <c r="B10" i="5"/>
  <c r="B37" i="5"/>
  <c r="N28" i="5"/>
  <c r="M28" i="5"/>
  <c r="K28" i="5"/>
  <c r="E14" i="5"/>
  <c r="E15" i="5"/>
  <c r="E17" i="5"/>
  <c r="E20" i="5"/>
  <c r="E21" i="5"/>
  <c r="E22" i="5"/>
  <c r="E23" i="5"/>
  <c r="E24" i="5"/>
  <c r="E25" i="5"/>
  <c r="E26" i="5"/>
  <c r="E27" i="5"/>
  <c r="E28" i="5"/>
  <c r="L28" i="5"/>
  <c r="F28" i="5"/>
  <c r="G28" i="5"/>
  <c r="I28" i="5"/>
  <c r="J28" i="5"/>
  <c r="H28" i="5"/>
  <c r="D27" i="5"/>
  <c r="C27" i="5"/>
  <c r="A27" i="5"/>
  <c r="D26" i="5"/>
  <c r="C26" i="5"/>
  <c r="A26" i="5"/>
  <c r="D25" i="5"/>
  <c r="C25" i="5"/>
  <c r="A25" i="5"/>
  <c r="D24" i="5"/>
  <c r="C24" i="5"/>
  <c r="A24" i="5"/>
  <c r="D23" i="5"/>
  <c r="C23" i="5"/>
  <c r="A23" i="5"/>
  <c r="D22" i="5"/>
  <c r="C22" i="5"/>
  <c r="A22" i="5"/>
  <c r="D21" i="5"/>
  <c r="C21" i="5"/>
  <c r="A21" i="5"/>
  <c r="D20" i="5"/>
  <c r="C20" i="5"/>
  <c r="A20" i="5"/>
  <c r="D19" i="5"/>
  <c r="C19" i="5"/>
  <c r="A19" i="5"/>
  <c r="L17" i="5"/>
  <c r="D17" i="5"/>
  <c r="L16" i="5"/>
  <c r="D16" i="5"/>
  <c r="L15" i="5"/>
  <c r="D15" i="5"/>
  <c r="L14" i="5"/>
  <c r="D14" i="5"/>
  <c r="L8" i="5"/>
  <c r="H8" i="5"/>
  <c r="E8" i="5"/>
  <c r="B10" i="4"/>
  <c r="B37" i="4"/>
  <c r="I17" i="4"/>
  <c r="D17" i="4"/>
  <c r="I16" i="4"/>
  <c r="D16" i="4"/>
  <c r="E15" i="4"/>
  <c r="I15" i="4"/>
  <c r="D15" i="4"/>
  <c r="C15" i="4"/>
  <c r="A15" i="4"/>
  <c r="E14" i="4"/>
  <c r="I14" i="4"/>
  <c r="D14" i="4"/>
  <c r="C14" i="4"/>
  <c r="A14" i="4"/>
  <c r="L8" i="4"/>
  <c r="H8" i="4"/>
  <c r="E8" i="4"/>
  <c r="B10" i="3"/>
  <c r="B37" i="3"/>
  <c r="E27" i="3"/>
  <c r="D27" i="3"/>
  <c r="C27" i="3"/>
  <c r="A27" i="3"/>
  <c r="E26" i="3"/>
  <c r="D26" i="3"/>
  <c r="C26" i="3"/>
  <c r="A26" i="3"/>
  <c r="E25" i="3"/>
  <c r="D25" i="3"/>
  <c r="C25" i="3"/>
  <c r="A25" i="3"/>
  <c r="E24" i="3"/>
  <c r="D24" i="3"/>
  <c r="C24" i="3"/>
  <c r="A24" i="3"/>
  <c r="E23" i="3"/>
  <c r="D23" i="3"/>
  <c r="C23" i="3"/>
  <c r="A23" i="3"/>
  <c r="E22" i="3"/>
  <c r="D22" i="3"/>
  <c r="C22" i="3"/>
  <c r="A22" i="3"/>
  <c r="E21" i="3"/>
  <c r="D21" i="3"/>
  <c r="C21" i="3"/>
  <c r="A21" i="3"/>
  <c r="D17" i="3"/>
  <c r="C17" i="3"/>
  <c r="A17" i="3"/>
  <c r="E16" i="3"/>
  <c r="I16" i="3"/>
  <c r="D16" i="3"/>
  <c r="C16" i="3"/>
  <c r="A16" i="3"/>
  <c r="E15" i="3"/>
  <c r="I15" i="3"/>
  <c r="D15" i="3"/>
  <c r="C15" i="3"/>
  <c r="A15" i="3"/>
  <c r="E14" i="3"/>
  <c r="D14" i="3"/>
  <c r="C14" i="3"/>
  <c r="A14" i="3"/>
  <c r="L8" i="3"/>
  <c r="H8" i="3"/>
  <c r="E8" i="3"/>
  <c r="B10" i="2"/>
  <c r="B37" i="2"/>
  <c r="E27" i="2"/>
  <c r="D27" i="2"/>
  <c r="C27" i="2"/>
  <c r="A27" i="2"/>
  <c r="E26" i="2"/>
  <c r="D26" i="2"/>
  <c r="C26" i="2"/>
  <c r="A26" i="2"/>
  <c r="E25" i="2"/>
  <c r="D25" i="2"/>
  <c r="C25" i="2"/>
  <c r="A25" i="2"/>
  <c r="E24" i="2"/>
  <c r="D24" i="2"/>
  <c r="C24" i="2"/>
  <c r="A24" i="2"/>
  <c r="E23" i="2"/>
  <c r="D23" i="2"/>
  <c r="C23" i="2"/>
  <c r="A23" i="2"/>
  <c r="E22" i="2"/>
  <c r="D22" i="2"/>
  <c r="C22" i="2"/>
  <c r="A22" i="2"/>
  <c r="E21" i="2"/>
  <c r="D21" i="2"/>
  <c r="C21" i="2"/>
  <c r="A21" i="2"/>
  <c r="E20" i="2"/>
  <c r="D20" i="2"/>
  <c r="C20" i="2"/>
  <c r="A20" i="2"/>
  <c r="E19" i="2"/>
  <c r="D19" i="2"/>
  <c r="C19" i="2"/>
  <c r="A19" i="2"/>
  <c r="D18" i="2"/>
  <c r="C18" i="2"/>
  <c r="A18" i="2"/>
  <c r="E17" i="2"/>
  <c r="I17" i="2"/>
  <c r="D17" i="2"/>
  <c r="C17" i="2"/>
  <c r="A17" i="2"/>
  <c r="E16" i="2"/>
  <c r="I16" i="2"/>
  <c r="D16" i="2"/>
  <c r="C16" i="2"/>
  <c r="A16" i="2"/>
  <c r="E15" i="2"/>
  <c r="I15" i="2"/>
  <c r="D15" i="2"/>
  <c r="C15" i="2"/>
  <c r="A15" i="2"/>
  <c r="E14" i="2"/>
  <c r="I14" i="2"/>
  <c r="D14" i="2"/>
  <c r="C14" i="2"/>
  <c r="A14" i="2"/>
  <c r="L8" i="2"/>
  <c r="H8" i="2"/>
  <c r="E8" i="2"/>
  <c r="B37" i="1"/>
  <c r="I17" i="1"/>
  <c r="I16" i="1"/>
  <c r="I15" i="1"/>
</calcChain>
</file>

<file path=xl/sharedStrings.xml><?xml version="1.0" encoding="utf-8"?>
<sst xmlns="http://schemas.openxmlformats.org/spreadsheetml/2006/main" count="271" uniqueCount="65">
  <si>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</si>
  <si>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</si>
  <si>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</si>
  <si>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</si>
  <si>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</si>
  <si>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</si>
  <si>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</si>
  <si>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</si>
  <si>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</si>
  <si>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</si>
  <si>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</si>
  <si>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</si>
  <si>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</si>
  <si>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</si>
  <si>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</si>
  <si>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</si>
  <si>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</si>
  <si>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</si>
  <si>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</si>
  <si>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</si>
  <si>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</si>
  <si>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</si>
  <si>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</si>
  <si>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</si>
  <si>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-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</si>
  <si>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</si>
  <si>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</si>
  <si>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</si>
  <si>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</si>
  <si>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</si>
  <si>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PROFESOR (A):</t>
  </si>
  <si>
    <t>EN SISTEMAS COMPUTACIONALES</t>
  </si>
  <si>
    <t>Final</t>
  </si>
  <si>
    <t>MTI. MARTHA LAURA SEDAS CARDENAS</t>
  </si>
  <si>
    <t>ISIC</t>
  </si>
  <si>
    <t>PROFESOR(A):</t>
  </si>
  <si>
    <t>1º</t>
  </si>
  <si>
    <t>II</t>
  </si>
  <si>
    <t>III</t>
  </si>
  <si>
    <t>IV</t>
  </si>
  <si>
    <t>T</t>
  </si>
  <si>
    <t>DESARROLLO PROFESIONAL</t>
  </si>
  <si>
    <t>ISC. LILY ALEJANDRA MEDRANO MENDOZA</t>
  </si>
  <si>
    <t>FEB-JULIO 2023</t>
  </si>
  <si>
    <t>ISC</t>
  </si>
  <si>
    <t>V</t>
  </si>
  <si>
    <t>VI</t>
  </si>
  <si>
    <t>ISC. DIEGO DE JESUS VELAZQUEZ LUCHO</t>
  </si>
  <si>
    <t>TOPICOS DE SISTEMAS DE INFORMACION PARA LOS NEGOCIOS</t>
  </si>
  <si>
    <t>TALLER DE COMPETENCIAS PROFESIONALIZANTES</t>
  </si>
  <si>
    <t>FUNDAMENTOS DE INVESTIGACION</t>
  </si>
  <si>
    <t>FUNDAMENTOS DE TELECOMUNICACIONES</t>
  </si>
  <si>
    <t>704IN</t>
  </si>
  <si>
    <t>704AP</t>
  </si>
  <si>
    <t>104B</t>
  </si>
  <si>
    <t>504A</t>
  </si>
  <si>
    <t>504B</t>
  </si>
  <si>
    <t>ARRTR</t>
  </si>
  <si>
    <t>ARRT</t>
  </si>
  <si>
    <t>ISC. DIEGO DE JESUS VELASQUEZ LUCHO</t>
  </si>
  <si>
    <t xml:space="preserve">VII </t>
  </si>
  <si>
    <t>TOPICOS DESISTEMAS DE INFORMACION</t>
  </si>
  <si>
    <t>TOPICOS DE SISTEMAS DE INFORMACION</t>
  </si>
  <si>
    <t>TALLER DE COMPETENCIAS</t>
  </si>
  <si>
    <t>704A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</si>
</sst>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1"/>
      <name val="Calibri"/>
    </font>
    <font>
      <sz val="8"/>
      <name val="Calibri"/>
      <scheme val="minor"/>
    </font>
    <font>
      <u/>
      <sz val="11"/>
      <color theme="10"/>
      <name val="Calibri"/>
      <scheme val="minor"/>
    </font>
    <font>
      <u/>
      <sz val="11"/>
      <color theme="11"/>
      <name val="Calibri"/>
      <scheme val="minor"/>
    </font>
    <font>
      <sz val="8"/>
      <color theme="1"/>
      <name val="Arial"/>
    </font>
    <font>
      <sz val="9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8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9" fontId="1" fillId="3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0" fillId="0" borderId="0" xfId="0" applyFont="1" applyAlignment="1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</cellXfs>
  <cellStyles count="1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9" Type="http://customschemas.google.com/relationships/workbookmetadata" Target="metadata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0"/>
  <sheetViews>
    <sheetView topLeftCell="A11" workbookViewId="0">
      <selection activeCell="G15" sqref="G15"/>
    </sheetView>
  </sheetViews>
  <sheetFormatPr baseColWidth="10" defaultColWidth="14.5" defaultRowHeight="15" customHeight="1" x14ac:dyDescent="0"/>
  <cols>
    <col min="1" max="1" width="38.5" customWidth="1"/>
    <col min="2" max="2" width="4.6640625" customWidth="1"/>
    <col min="3" max="3" width="9.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>
      <c r="A1" s="1"/>
      <c r="B1" s="49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4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4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50" t="s">
        <v>3</v>
      </c>
      <c r="B6" s="30"/>
      <c r="C6" s="30"/>
      <c r="D6" s="30"/>
      <c r="E6" s="51" t="s">
        <v>4</v>
      </c>
      <c r="F6" s="36"/>
      <c r="G6" s="36"/>
      <c r="H6" s="36"/>
      <c r="I6" s="36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7" t="s">
        <v>36</v>
      </c>
      <c r="C8" s="36"/>
      <c r="D8" s="5" t="s">
        <v>6</v>
      </c>
      <c r="E8" s="6">
        <v>4</v>
      </c>
      <c r="F8" s="1"/>
      <c r="G8" s="4" t="s">
        <v>7</v>
      </c>
      <c r="H8" s="6">
        <v>4</v>
      </c>
      <c r="I8" s="46" t="s">
        <v>8</v>
      </c>
      <c r="J8" s="30"/>
      <c r="K8" s="30"/>
      <c r="L8" s="37" t="s">
        <v>43</v>
      </c>
      <c r="M8" s="36"/>
      <c r="N8" s="3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35</v>
      </c>
      <c r="B10" s="37" t="s">
        <v>33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9" t="s">
        <v>9</v>
      </c>
      <c r="B12" s="41" t="s">
        <v>10</v>
      </c>
      <c r="C12" s="41" t="s">
        <v>11</v>
      </c>
      <c r="D12" s="43" t="s">
        <v>12</v>
      </c>
      <c r="E12" s="43" t="s">
        <v>13</v>
      </c>
      <c r="F12" s="47" t="s">
        <v>14</v>
      </c>
      <c r="G12" s="48"/>
      <c r="H12" s="43" t="s">
        <v>15</v>
      </c>
      <c r="I12" s="43" t="s">
        <v>16</v>
      </c>
      <c r="J12" s="43" t="s">
        <v>17</v>
      </c>
      <c r="K12" s="43" t="s">
        <v>18</v>
      </c>
      <c r="L12" s="43" t="s">
        <v>19</v>
      </c>
      <c r="M12" s="43" t="s">
        <v>20</v>
      </c>
      <c r="N12" s="44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0"/>
      <c r="B13" s="42"/>
      <c r="C13" s="42"/>
      <c r="D13" s="42"/>
      <c r="E13" s="42"/>
      <c r="F13" s="8" t="s">
        <v>22</v>
      </c>
      <c r="G13" s="8" t="s">
        <v>23</v>
      </c>
      <c r="H13" s="42"/>
      <c r="I13" s="42"/>
      <c r="J13" s="42"/>
      <c r="K13" s="42"/>
      <c r="L13" s="42"/>
      <c r="M13" s="42"/>
      <c r="N13" s="4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9" t="s">
        <v>48</v>
      </c>
      <c r="B14" s="10" t="s">
        <v>21</v>
      </c>
      <c r="C14" s="11" t="s">
        <v>52</v>
      </c>
      <c r="D14" s="10" t="s">
        <v>34</v>
      </c>
      <c r="E14" s="11">
        <v>15</v>
      </c>
      <c r="F14" s="11">
        <v>13</v>
      </c>
      <c r="G14" s="10"/>
      <c r="H14" s="12"/>
      <c r="I14" s="10">
        <v>2</v>
      </c>
      <c r="J14" s="12"/>
      <c r="K14" s="10">
        <v>0</v>
      </c>
      <c r="L14" s="12">
        <v>0</v>
      </c>
      <c r="M14" s="10">
        <v>63.73</v>
      </c>
      <c r="N14" s="13">
        <v>0.86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9" t="s">
        <v>49</v>
      </c>
      <c r="B15" s="11" t="s">
        <v>21</v>
      </c>
      <c r="C15" s="11" t="s">
        <v>53</v>
      </c>
      <c r="D15" s="11" t="s">
        <v>34</v>
      </c>
      <c r="E15" s="11">
        <v>12</v>
      </c>
      <c r="F15" s="10">
        <v>12</v>
      </c>
      <c r="G15" s="10"/>
      <c r="H15" s="12"/>
      <c r="I15" s="10">
        <f t="shared" ref="I15:I27" si="0">(E15-SUM(F15:G15))-K15</f>
        <v>0</v>
      </c>
      <c r="J15" s="12"/>
      <c r="K15" s="10">
        <v>0</v>
      </c>
      <c r="L15" s="12">
        <v>0</v>
      </c>
      <c r="M15" s="10">
        <v>86.75</v>
      </c>
      <c r="N15" s="13">
        <v>0.57999999999999996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26" t="s">
        <v>50</v>
      </c>
      <c r="B16" s="11" t="s">
        <v>21</v>
      </c>
      <c r="C16" s="11" t="s">
        <v>54</v>
      </c>
      <c r="D16" s="11" t="s">
        <v>34</v>
      </c>
      <c r="E16" s="11">
        <v>25</v>
      </c>
      <c r="F16" s="10">
        <v>15</v>
      </c>
      <c r="G16" s="10"/>
      <c r="H16" s="12"/>
      <c r="I16" s="10">
        <f t="shared" si="0"/>
        <v>10</v>
      </c>
      <c r="J16" s="12"/>
      <c r="K16" s="10">
        <v>0</v>
      </c>
      <c r="L16" s="12">
        <v>0</v>
      </c>
      <c r="M16" s="10">
        <v>86.75</v>
      </c>
      <c r="N16" s="13">
        <v>0.58330000000000004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23" t="s">
        <v>51</v>
      </c>
      <c r="B17" s="11" t="s">
        <v>21</v>
      </c>
      <c r="C17" s="11" t="s">
        <v>55</v>
      </c>
      <c r="D17" s="11" t="s">
        <v>34</v>
      </c>
      <c r="E17" s="11">
        <v>22</v>
      </c>
      <c r="F17" s="10">
        <v>17</v>
      </c>
      <c r="G17" s="10"/>
      <c r="H17" s="12"/>
      <c r="I17" s="10">
        <f t="shared" si="0"/>
        <v>5</v>
      </c>
      <c r="J17" s="12"/>
      <c r="K17" s="10">
        <v>0</v>
      </c>
      <c r="L17" s="12">
        <v>0</v>
      </c>
      <c r="M17" s="10">
        <v>62.04</v>
      </c>
      <c r="N17" s="13">
        <v>0.81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9" t="s">
        <v>51</v>
      </c>
      <c r="B18" s="10" t="s">
        <v>21</v>
      </c>
      <c r="C18" s="10" t="s">
        <v>56</v>
      </c>
      <c r="D18" s="10" t="s">
        <v>34</v>
      </c>
      <c r="E18" s="10">
        <v>15</v>
      </c>
      <c r="F18" s="10">
        <v>14</v>
      </c>
      <c r="G18" s="10"/>
      <c r="H18" s="12"/>
      <c r="I18" s="10">
        <f t="shared" si="0"/>
        <v>1</v>
      </c>
      <c r="J18" s="12"/>
      <c r="K18" s="10">
        <v>0</v>
      </c>
      <c r="L18" s="12">
        <v>0</v>
      </c>
      <c r="M18" s="10">
        <v>77.33</v>
      </c>
      <c r="N18" s="13">
        <v>0.6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9" t="s">
        <v>41</v>
      </c>
      <c r="B19" s="10" t="s">
        <v>21</v>
      </c>
      <c r="C19" s="10" t="s">
        <v>57</v>
      </c>
      <c r="D19" s="10" t="s">
        <v>34</v>
      </c>
      <c r="E19" s="10">
        <v>2</v>
      </c>
      <c r="F19" s="10">
        <v>2</v>
      </c>
      <c r="G19" s="10"/>
      <c r="H19" s="12"/>
      <c r="I19" s="11">
        <f t="shared" si="0"/>
        <v>0</v>
      </c>
      <c r="J19" s="12"/>
      <c r="K19" s="10">
        <v>0</v>
      </c>
      <c r="L19" s="12">
        <v>0</v>
      </c>
      <c r="M19" s="10">
        <v>70</v>
      </c>
      <c r="N19" s="13">
        <v>1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5"/>
      <c r="B20" s="10"/>
      <c r="C20" s="10"/>
      <c r="D20" s="10"/>
      <c r="E20" s="10"/>
      <c r="F20" s="10"/>
      <c r="G20" s="10"/>
      <c r="H20" s="12"/>
      <c r="I20" s="11">
        <f t="shared" si="0"/>
        <v>0</v>
      </c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5"/>
      <c r="B21" s="10"/>
      <c r="C21" s="10"/>
      <c r="D21" s="10"/>
      <c r="E21" s="10"/>
      <c r="F21" s="10"/>
      <c r="G21" s="10"/>
      <c r="H21" s="12"/>
      <c r="I21" s="11">
        <f t="shared" si="0"/>
        <v>0</v>
      </c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5"/>
      <c r="B22" s="10"/>
      <c r="C22" s="10"/>
      <c r="D22" s="10"/>
      <c r="E22" s="10"/>
      <c r="F22" s="10"/>
      <c r="G22" s="10"/>
      <c r="H22" s="12"/>
      <c r="I22" s="11">
        <f t="shared" si="0"/>
        <v>0</v>
      </c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5"/>
      <c r="B23" s="10"/>
      <c r="C23" s="10"/>
      <c r="D23" s="10"/>
      <c r="E23" s="10"/>
      <c r="F23" s="10"/>
      <c r="G23" s="10"/>
      <c r="H23" s="12"/>
      <c r="I23" s="11">
        <f t="shared" si="0"/>
        <v>0</v>
      </c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5"/>
      <c r="B24" s="10"/>
      <c r="C24" s="10"/>
      <c r="D24" s="10"/>
      <c r="E24" s="10"/>
      <c r="F24" s="10"/>
      <c r="G24" s="10"/>
      <c r="H24" s="12"/>
      <c r="I24" s="11">
        <f t="shared" si="0"/>
        <v>0</v>
      </c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5"/>
      <c r="B25" s="10"/>
      <c r="C25" s="10"/>
      <c r="D25" s="10"/>
      <c r="E25" s="10"/>
      <c r="F25" s="10"/>
      <c r="G25" s="10"/>
      <c r="H25" s="12"/>
      <c r="I25" s="11">
        <f t="shared" si="0"/>
        <v>0</v>
      </c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5"/>
      <c r="B26" s="10"/>
      <c r="C26" s="10"/>
      <c r="D26" s="10"/>
      <c r="E26" s="10"/>
      <c r="F26" s="10"/>
      <c r="G26" s="10"/>
      <c r="H26" s="12"/>
      <c r="I26" s="11">
        <f t="shared" si="0"/>
        <v>0</v>
      </c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5"/>
      <c r="B27" s="10"/>
      <c r="C27" s="10"/>
      <c r="D27" s="10"/>
      <c r="E27" s="10"/>
      <c r="F27" s="10"/>
      <c r="G27" s="10"/>
      <c r="H27" s="12"/>
      <c r="I27" s="11">
        <f t="shared" si="0"/>
        <v>0</v>
      </c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25</v>
      </c>
      <c r="B28" s="17"/>
      <c r="C28" s="17"/>
      <c r="D28" s="17"/>
      <c r="E28" s="17">
        <v>106</v>
      </c>
      <c r="F28" s="17">
        <v>100</v>
      </c>
      <c r="G28" s="17">
        <v>0</v>
      </c>
      <c r="H28" s="18"/>
      <c r="I28" s="17">
        <v>6</v>
      </c>
      <c r="J28" s="18"/>
      <c r="K28" s="17">
        <v>0</v>
      </c>
      <c r="L28" s="18">
        <v>0</v>
      </c>
      <c r="M28" s="17">
        <v>72.599999999999994</v>
      </c>
      <c r="N28" s="19">
        <v>0.77800000000000002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32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33" t="s">
        <v>27</v>
      </c>
      <c r="C33" s="30"/>
      <c r="D33" s="30"/>
      <c r="E33" s="1"/>
      <c r="F33" s="1"/>
      <c r="G33" s="34" t="s">
        <v>28</v>
      </c>
      <c r="H33" s="30"/>
      <c r="I33" s="30"/>
      <c r="J33" s="3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35"/>
      <c r="C34" s="36"/>
      <c r="D34" s="36"/>
      <c r="E34" s="1"/>
      <c r="F34" s="1"/>
      <c r="G34" s="37"/>
      <c r="H34" s="36"/>
      <c r="I34" s="36"/>
      <c r="J34" s="3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8" t="s">
        <v>29</v>
      </c>
      <c r="B35" s="30"/>
      <c r="C35" s="7"/>
      <c r="D35" s="1"/>
      <c r="E35" s="38"/>
      <c r="F35" s="30"/>
      <c r="G35" s="30"/>
      <c r="H35" s="3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29" t="str">
        <f>B10</f>
        <v>MTI. MARTHA LAURA SEDAS CARDENAS</v>
      </c>
      <c r="C37" s="30"/>
      <c r="D37" s="30"/>
      <c r="E37" s="22"/>
      <c r="F37" s="22"/>
      <c r="G37" s="31" t="s">
        <v>47</v>
      </c>
      <c r="H37" s="30"/>
      <c r="I37" s="30"/>
      <c r="J37" s="3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0"/>
  <sheetViews>
    <sheetView workbookViewId="0">
      <selection activeCell="G14" sqref="G14"/>
    </sheetView>
  </sheetViews>
  <sheetFormatPr baseColWidth="10" defaultColWidth="14.5" defaultRowHeight="15" customHeight="1" x14ac:dyDescent="0"/>
  <cols>
    <col min="1" max="1" width="38.5" customWidth="1"/>
    <col min="2" max="2" width="4.6640625" customWidth="1"/>
    <col min="3" max="3" width="5.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>
      <c r="A1" s="1"/>
      <c r="B1" s="49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4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4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50" t="s">
        <v>3</v>
      </c>
      <c r="B6" s="30"/>
      <c r="C6" s="30"/>
      <c r="D6" s="30"/>
      <c r="E6" s="51" t="s">
        <v>4</v>
      </c>
      <c r="F6" s="36"/>
      <c r="G6" s="36"/>
      <c r="H6" s="36"/>
      <c r="I6" s="36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7">
        <v>2</v>
      </c>
      <c r="C8" s="36"/>
      <c r="D8" s="5" t="s">
        <v>6</v>
      </c>
      <c r="E8" s="21">
        <f>'1'!E8</f>
        <v>4</v>
      </c>
      <c r="G8" s="4" t="s">
        <v>7</v>
      </c>
      <c r="H8" s="21">
        <f>'1'!H8</f>
        <v>4</v>
      </c>
      <c r="I8" s="46" t="s">
        <v>8</v>
      </c>
      <c r="J8" s="30"/>
      <c r="K8" s="30"/>
      <c r="L8" s="37" t="str">
        <f>'1'!L8</f>
        <v>FEB-JULIO 2023</v>
      </c>
      <c r="M8" s="36"/>
      <c r="N8" s="3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30</v>
      </c>
      <c r="B10" s="37" t="str">
        <f>'1'!B10</f>
        <v>MTI. MARTHA LAURA SEDAS CARDENAS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9" t="s">
        <v>9</v>
      </c>
      <c r="B12" s="41" t="s">
        <v>10</v>
      </c>
      <c r="C12" s="41" t="s">
        <v>11</v>
      </c>
      <c r="D12" s="43" t="s">
        <v>12</v>
      </c>
      <c r="E12" s="43" t="s">
        <v>13</v>
      </c>
      <c r="F12" s="47" t="s">
        <v>14</v>
      </c>
      <c r="G12" s="48"/>
      <c r="H12" s="43" t="s">
        <v>15</v>
      </c>
      <c r="I12" s="43" t="s">
        <v>16</v>
      </c>
      <c r="J12" s="43" t="s">
        <v>17</v>
      </c>
      <c r="K12" s="43" t="s">
        <v>18</v>
      </c>
      <c r="L12" s="43" t="s">
        <v>19</v>
      </c>
      <c r="M12" s="43" t="s">
        <v>20</v>
      </c>
      <c r="N12" s="44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0"/>
      <c r="B13" s="42"/>
      <c r="C13" s="42"/>
      <c r="D13" s="42"/>
      <c r="E13" s="42"/>
      <c r="F13" s="8" t="s">
        <v>22</v>
      </c>
      <c r="G13" s="8" t="s">
        <v>23</v>
      </c>
      <c r="H13" s="42"/>
      <c r="I13" s="42"/>
      <c r="J13" s="42"/>
      <c r="K13" s="42"/>
      <c r="L13" s="42"/>
      <c r="M13" s="42"/>
      <c r="N13" s="4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tr">
        <f>'1'!A14</f>
        <v>TOPICOS DE SISTEMAS DE INFORMACION PARA LOS NEGOCIOS</v>
      </c>
      <c r="B14" s="10" t="s">
        <v>37</v>
      </c>
      <c r="C14" s="10" t="str">
        <f>'1'!C14</f>
        <v>704IN</v>
      </c>
      <c r="D14" s="10" t="str">
        <f>'1'!D14</f>
        <v>ISIC</v>
      </c>
      <c r="E14" s="10">
        <f>'1'!E14</f>
        <v>15</v>
      </c>
      <c r="F14" s="10">
        <v>13</v>
      </c>
      <c r="G14" s="10"/>
      <c r="H14" s="12"/>
      <c r="I14" s="10">
        <f t="shared" ref="I14:I19" si="0">(E14-SUM(F14:G14))-K14</f>
        <v>2</v>
      </c>
      <c r="J14" s="12"/>
      <c r="K14" s="10">
        <v>0</v>
      </c>
      <c r="L14" s="12">
        <v>0</v>
      </c>
      <c r="M14" s="10">
        <v>70.33</v>
      </c>
      <c r="N14" s="13">
        <v>0.6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tr">
        <f>'1'!A15</f>
        <v>TALLER DE COMPETENCIAS PROFESIONALIZANTES</v>
      </c>
      <c r="B15" s="10" t="s">
        <v>37</v>
      </c>
      <c r="C15" s="10" t="str">
        <f>'1'!C15</f>
        <v>704AP</v>
      </c>
      <c r="D15" s="10" t="str">
        <f>'1'!D15</f>
        <v>ISIC</v>
      </c>
      <c r="E15" s="10">
        <f>'1'!E15</f>
        <v>12</v>
      </c>
      <c r="F15" s="10">
        <v>12</v>
      </c>
      <c r="G15" s="10"/>
      <c r="H15" s="12"/>
      <c r="I15" s="10">
        <f t="shared" si="0"/>
        <v>0</v>
      </c>
      <c r="J15" s="12"/>
      <c r="K15" s="10">
        <v>0</v>
      </c>
      <c r="L15" s="12">
        <v>0</v>
      </c>
      <c r="M15" s="10">
        <v>76.66</v>
      </c>
      <c r="N15" s="13">
        <v>1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tr">
        <f>'1'!A16</f>
        <v>FUNDAMENTOS DE INVESTIGACION</v>
      </c>
      <c r="B16" s="10" t="s">
        <v>37</v>
      </c>
      <c r="C16" s="10" t="str">
        <f>'1'!C16</f>
        <v>104B</v>
      </c>
      <c r="D16" s="10" t="str">
        <f>'1'!D16</f>
        <v>ISIC</v>
      </c>
      <c r="E16" s="10">
        <f>'1'!E16</f>
        <v>25</v>
      </c>
      <c r="F16" s="10">
        <v>20</v>
      </c>
      <c r="G16" s="10"/>
      <c r="H16" s="12"/>
      <c r="I16" s="10">
        <f t="shared" si="0"/>
        <v>5</v>
      </c>
      <c r="J16" s="12"/>
      <c r="K16" s="10">
        <v>0</v>
      </c>
      <c r="L16" s="12">
        <v>0</v>
      </c>
      <c r="M16" s="10">
        <v>48.6</v>
      </c>
      <c r="N16" s="13">
        <v>0.6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25" t="str">
        <f>'1'!A17</f>
        <v>FUNDAMENTOS DE TELECOMUNICACIONES</v>
      </c>
      <c r="B17" s="10" t="s">
        <v>37</v>
      </c>
      <c r="C17" s="10" t="str">
        <f>'1'!C17</f>
        <v>504A</v>
      </c>
      <c r="D17" s="10" t="str">
        <f>'1'!D17</f>
        <v>ISIC</v>
      </c>
      <c r="E17" s="10">
        <f>'1'!E17</f>
        <v>22</v>
      </c>
      <c r="F17" s="10">
        <v>21</v>
      </c>
      <c r="G17" s="10"/>
      <c r="H17" s="12"/>
      <c r="I17" s="10">
        <f t="shared" si="0"/>
        <v>1</v>
      </c>
      <c r="J17" s="12"/>
      <c r="K17" s="10">
        <v>0</v>
      </c>
      <c r="L17" s="12">
        <v>0</v>
      </c>
      <c r="M17" s="10">
        <v>82.45</v>
      </c>
      <c r="N17" s="13">
        <v>0.45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tr">
        <f>'1'!A18</f>
        <v>FUNDAMENTOS DE TELECOMUNICACIONES</v>
      </c>
      <c r="B18" s="10" t="s">
        <v>37</v>
      </c>
      <c r="C18" s="10" t="str">
        <f>'1'!C18</f>
        <v>504B</v>
      </c>
      <c r="D18" s="10" t="str">
        <f>'1'!D18</f>
        <v>ISIC</v>
      </c>
      <c r="E18" s="10">
        <f>'1'!E18</f>
        <v>15</v>
      </c>
      <c r="F18" s="10">
        <v>10</v>
      </c>
      <c r="G18" s="10"/>
      <c r="H18" s="12"/>
      <c r="I18" s="11">
        <f t="shared" si="0"/>
        <v>5</v>
      </c>
      <c r="J18" s="12"/>
      <c r="K18" s="10">
        <v>0</v>
      </c>
      <c r="L18" s="12">
        <v>0</v>
      </c>
      <c r="M18" s="10">
        <v>54.66</v>
      </c>
      <c r="N18" s="13">
        <v>0.66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0" t="str">
        <f>'1'!A19</f>
        <v>DESARROLLO PROFESIONAL</v>
      </c>
      <c r="B19" s="10" t="s">
        <v>37</v>
      </c>
      <c r="C19" s="10" t="str">
        <f>'1'!C19</f>
        <v>ARRTR</v>
      </c>
      <c r="D19" s="10" t="str">
        <f>'1'!D19</f>
        <v>ISIC</v>
      </c>
      <c r="E19" s="10">
        <f>'1'!E19</f>
        <v>2</v>
      </c>
      <c r="F19" s="10">
        <v>2</v>
      </c>
      <c r="G19" s="10"/>
      <c r="H19" s="12"/>
      <c r="I19" s="11">
        <f t="shared" si="0"/>
        <v>0</v>
      </c>
      <c r="J19" s="12"/>
      <c r="K19" s="11">
        <v>0</v>
      </c>
      <c r="L19" s="12">
        <v>0</v>
      </c>
      <c r="M19" s="10">
        <v>75</v>
      </c>
      <c r="N19" s="13">
        <v>1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25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32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33" t="s">
        <v>27</v>
      </c>
      <c r="C33" s="30"/>
      <c r="D33" s="30"/>
      <c r="E33" s="1"/>
      <c r="F33" s="1"/>
      <c r="G33" s="34" t="s">
        <v>28</v>
      </c>
      <c r="H33" s="30"/>
      <c r="I33" s="30"/>
      <c r="J33" s="3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35"/>
      <c r="C34" s="36"/>
      <c r="D34" s="36"/>
      <c r="E34" s="1"/>
      <c r="F34" s="1"/>
      <c r="G34" s="37"/>
      <c r="H34" s="36"/>
      <c r="I34" s="36"/>
      <c r="J34" s="3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8" t="s">
        <v>29</v>
      </c>
      <c r="B35" s="30"/>
      <c r="C35" s="7"/>
      <c r="D35" s="1"/>
      <c r="E35" s="38"/>
      <c r="F35" s="30"/>
      <c r="G35" s="30"/>
      <c r="H35" s="3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29" t="str">
        <f>B10</f>
        <v>MTI. MARTHA LAURA SEDAS CARDENAS</v>
      </c>
      <c r="C37" s="30"/>
      <c r="D37" s="30"/>
      <c r="E37" s="22"/>
      <c r="F37" s="22"/>
      <c r="G37" s="31" t="s">
        <v>42</v>
      </c>
      <c r="H37" s="30"/>
      <c r="I37" s="30"/>
      <c r="J37" s="3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0"/>
  <sheetViews>
    <sheetView topLeftCell="A5" workbookViewId="0">
      <selection activeCell="I19" sqref="I19"/>
    </sheetView>
  </sheetViews>
  <sheetFormatPr baseColWidth="10" defaultColWidth="14.5" defaultRowHeight="15" customHeight="1" x14ac:dyDescent="0"/>
  <cols>
    <col min="1" max="1" width="38.5" customWidth="1"/>
    <col min="2" max="2" width="4.6640625" customWidth="1"/>
    <col min="3" max="3" width="5.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>
      <c r="A1" s="1"/>
      <c r="B1" s="49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4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4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50" t="s">
        <v>3</v>
      </c>
      <c r="B6" s="30"/>
      <c r="C6" s="30"/>
      <c r="D6" s="30"/>
      <c r="E6" s="51" t="s">
        <v>31</v>
      </c>
      <c r="F6" s="36"/>
      <c r="G6" s="36"/>
      <c r="H6" s="36"/>
      <c r="I6" s="36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7">
        <v>3</v>
      </c>
      <c r="C8" s="36"/>
      <c r="D8" s="5" t="s">
        <v>6</v>
      </c>
      <c r="E8" s="21">
        <f>'1'!E8</f>
        <v>4</v>
      </c>
      <c r="G8" s="4" t="s">
        <v>7</v>
      </c>
      <c r="H8" s="21">
        <f>'1'!H8</f>
        <v>4</v>
      </c>
      <c r="I8" s="46" t="s">
        <v>8</v>
      </c>
      <c r="J8" s="30"/>
      <c r="K8" s="30"/>
      <c r="L8" s="37" t="str">
        <f>'1'!L8</f>
        <v>FEB-JULIO 2023</v>
      </c>
      <c r="M8" s="36"/>
      <c r="N8" s="3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30</v>
      </c>
      <c r="B10" s="37" t="str">
        <f>'1'!B10</f>
        <v>MTI. MARTHA LAURA SEDAS CARDENAS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9" t="s">
        <v>9</v>
      </c>
      <c r="B12" s="41" t="s">
        <v>10</v>
      </c>
      <c r="C12" s="41" t="s">
        <v>11</v>
      </c>
      <c r="D12" s="43" t="s">
        <v>12</v>
      </c>
      <c r="E12" s="43" t="s">
        <v>13</v>
      </c>
      <c r="F12" s="47" t="s">
        <v>14</v>
      </c>
      <c r="G12" s="48"/>
      <c r="H12" s="43" t="s">
        <v>15</v>
      </c>
      <c r="I12" s="43" t="s">
        <v>16</v>
      </c>
      <c r="J12" s="43" t="s">
        <v>17</v>
      </c>
      <c r="K12" s="43" t="s">
        <v>18</v>
      </c>
      <c r="L12" s="43" t="s">
        <v>19</v>
      </c>
      <c r="M12" s="43" t="s">
        <v>20</v>
      </c>
      <c r="N12" s="44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0"/>
      <c r="B13" s="42"/>
      <c r="C13" s="42"/>
      <c r="D13" s="42"/>
      <c r="E13" s="42"/>
      <c r="F13" s="8" t="s">
        <v>22</v>
      </c>
      <c r="G13" s="8" t="s">
        <v>23</v>
      </c>
      <c r="H13" s="42"/>
      <c r="I13" s="42"/>
      <c r="J13" s="42"/>
      <c r="K13" s="42"/>
      <c r="L13" s="42"/>
      <c r="M13" s="42"/>
      <c r="N13" s="4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tr">
        <f>'1'!A14</f>
        <v>TOPICOS DE SISTEMAS DE INFORMACION PARA LOS NEGOCIOS</v>
      </c>
      <c r="B14" s="10" t="s">
        <v>38</v>
      </c>
      <c r="C14" s="10" t="str">
        <f>'1'!C14</f>
        <v>704IN</v>
      </c>
      <c r="D14" s="10" t="str">
        <f>'1'!D14</f>
        <v>ISIC</v>
      </c>
      <c r="E14" s="10">
        <f>'1'!E14</f>
        <v>15</v>
      </c>
      <c r="F14" s="11">
        <v>13</v>
      </c>
      <c r="G14" s="10"/>
      <c r="H14" s="12"/>
      <c r="I14" s="10">
        <v>2</v>
      </c>
      <c r="J14" s="12"/>
      <c r="K14" s="10">
        <v>0</v>
      </c>
      <c r="L14" s="12">
        <v>0</v>
      </c>
      <c r="M14" s="10">
        <v>67.86</v>
      </c>
      <c r="N14" s="13">
        <v>0.86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tr">
        <f>'1'!A15</f>
        <v>TALLER DE COMPETENCIAS PROFESIONALIZANTES</v>
      </c>
      <c r="B15" s="10" t="s">
        <v>38</v>
      </c>
      <c r="C15" s="10" t="str">
        <f>'1'!C15</f>
        <v>704AP</v>
      </c>
      <c r="D15" s="10" t="str">
        <f>'1'!D15</f>
        <v>ISIC</v>
      </c>
      <c r="E15" s="10">
        <f>'1'!E15</f>
        <v>12</v>
      </c>
      <c r="F15" s="10">
        <v>12</v>
      </c>
      <c r="G15" s="10"/>
      <c r="H15" s="12"/>
      <c r="I15" s="10">
        <f t="shared" ref="I15:I16" si="0">(E15-SUM(F15:G15))-K15</f>
        <v>0</v>
      </c>
      <c r="J15" s="12"/>
      <c r="K15" s="10">
        <v>0</v>
      </c>
      <c r="L15" s="12">
        <v>0</v>
      </c>
      <c r="M15" s="10">
        <v>85</v>
      </c>
      <c r="N15" s="13">
        <v>0.75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tr">
        <f>'1'!A16</f>
        <v>FUNDAMENTOS DE INVESTIGACION</v>
      </c>
      <c r="B16" s="10" t="s">
        <v>38</v>
      </c>
      <c r="C16" s="10" t="str">
        <f>'1'!C16</f>
        <v>104B</v>
      </c>
      <c r="D16" s="10" t="str">
        <f>'1'!D16</f>
        <v>ISIC</v>
      </c>
      <c r="E16" s="10">
        <f>'1'!E16</f>
        <v>25</v>
      </c>
      <c r="F16" s="10">
        <v>16</v>
      </c>
      <c r="G16" s="10"/>
      <c r="H16" s="12"/>
      <c r="I16" s="10">
        <f t="shared" si="0"/>
        <v>9</v>
      </c>
      <c r="J16" s="12"/>
      <c r="K16" s="10">
        <v>0</v>
      </c>
      <c r="L16" s="12">
        <v>0</v>
      </c>
      <c r="M16" s="10">
        <v>65.44</v>
      </c>
      <c r="N16" s="13">
        <v>0.8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25" t="str">
        <f>'1'!A17</f>
        <v>FUNDAMENTOS DE TELECOMUNICACIONES</v>
      </c>
      <c r="B17" s="10" t="s">
        <v>38</v>
      </c>
      <c r="C17" s="10" t="str">
        <f>'1'!C17</f>
        <v>504A</v>
      </c>
      <c r="D17" s="10" t="str">
        <f>'1'!D17</f>
        <v>ISIC</v>
      </c>
      <c r="E17" s="10">
        <f>'1'!E17</f>
        <v>22</v>
      </c>
      <c r="F17" s="10">
        <v>20</v>
      </c>
      <c r="G17" s="10"/>
      <c r="H17" s="12"/>
      <c r="I17" s="11">
        <v>2</v>
      </c>
      <c r="J17" s="12"/>
      <c r="K17" s="10">
        <v>0</v>
      </c>
      <c r="L17" s="12">
        <v>0</v>
      </c>
      <c r="M17" s="10">
        <v>72</v>
      </c>
      <c r="N17" s="13">
        <v>0.81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">
        <v>51</v>
      </c>
      <c r="B18" s="10" t="s">
        <v>38</v>
      </c>
      <c r="C18" s="10" t="s">
        <v>56</v>
      </c>
      <c r="D18" s="10" t="s">
        <v>44</v>
      </c>
      <c r="E18" s="10">
        <v>15</v>
      </c>
      <c r="F18" s="10">
        <v>13</v>
      </c>
      <c r="G18" s="10"/>
      <c r="H18" s="12"/>
      <c r="I18" s="11">
        <v>2</v>
      </c>
      <c r="J18" s="12"/>
      <c r="K18" s="10">
        <v>0</v>
      </c>
      <c r="L18" s="12">
        <v>0</v>
      </c>
      <c r="M18" s="10">
        <v>69.33</v>
      </c>
      <c r="N18" s="13">
        <v>0.86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0" t="s">
        <v>41</v>
      </c>
      <c r="B19" s="10" t="s">
        <v>38</v>
      </c>
      <c r="C19" s="10" t="s">
        <v>58</v>
      </c>
      <c r="D19" s="10" t="s">
        <v>44</v>
      </c>
      <c r="E19" s="10">
        <v>2</v>
      </c>
      <c r="F19" s="10">
        <v>2</v>
      </c>
      <c r="G19" s="10"/>
      <c r="H19" s="12"/>
      <c r="I19" s="11">
        <f>(E19-SUM(F19:G19))-K19</f>
        <v>0</v>
      </c>
      <c r="J19" s="12"/>
      <c r="K19" s="10">
        <v>0</v>
      </c>
      <c r="L19" s="12">
        <v>0</v>
      </c>
      <c r="M19" s="10">
        <v>70</v>
      </c>
      <c r="N19" s="13">
        <v>1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0" t="s">
        <v>41</v>
      </c>
      <c r="B20" s="10" t="s">
        <v>39</v>
      </c>
      <c r="C20" s="10" t="s">
        <v>58</v>
      </c>
      <c r="D20" s="10" t="s">
        <v>44</v>
      </c>
      <c r="E20" s="10">
        <v>2</v>
      </c>
      <c r="F20" s="10">
        <v>2</v>
      </c>
      <c r="G20" s="10"/>
      <c r="H20" s="12"/>
      <c r="I20" s="10">
        <v>0</v>
      </c>
      <c r="J20" s="12"/>
      <c r="K20" s="10">
        <v>0</v>
      </c>
      <c r="L20" s="12">
        <v>0</v>
      </c>
      <c r="M20" s="10">
        <v>70</v>
      </c>
      <c r="N20" s="13">
        <v>1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25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32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33" t="s">
        <v>27</v>
      </c>
      <c r="C33" s="30"/>
      <c r="D33" s="30"/>
      <c r="E33" s="1"/>
      <c r="F33" s="1"/>
      <c r="G33" s="34" t="s">
        <v>28</v>
      </c>
      <c r="H33" s="30"/>
      <c r="I33" s="30"/>
      <c r="J33" s="3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35"/>
      <c r="C34" s="36"/>
      <c r="D34" s="36"/>
      <c r="E34" s="1"/>
      <c r="F34" s="1"/>
      <c r="G34" s="37"/>
      <c r="H34" s="36"/>
      <c r="I34" s="36"/>
      <c r="J34" s="3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8" t="s">
        <v>29</v>
      </c>
      <c r="B35" s="30"/>
      <c r="C35" s="7"/>
      <c r="D35" s="1"/>
      <c r="E35" s="38"/>
      <c r="F35" s="30"/>
      <c r="G35" s="30"/>
      <c r="H35" s="3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29" t="str">
        <f>B10</f>
        <v>MTI. MARTHA LAURA SEDAS CARDENAS</v>
      </c>
      <c r="C37" s="30"/>
      <c r="D37" s="30"/>
      <c r="E37" s="22"/>
      <c r="F37" s="22"/>
      <c r="G37" s="31" t="s">
        <v>59</v>
      </c>
      <c r="H37" s="30"/>
      <c r="I37" s="30"/>
      <c r="J37" s="3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0"/>
  <sheetViews>
    <sheetView topLeftCell="A11" workbookViewId="0">
      <selection activeCell="I27" sqref="I27"/>
    </sheetView>
  </sheetViews>
  <sheetFormatPr baseColWidth="10" defaultColWidth="14.5" defaultRowHeight="15" customHeight="1" x14ac:dyDescent="0"/>
  <cols>
    <col min="1" max="1" width="38.5" customWidth="1"/>
    <col min="2" max="2" width="4.6640625" customWidth="1"/>
    <col min="3" max="3" width="5.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>
      <c r="A1" s="1"/>
      <c r="B1" s="49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4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4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50" t="s">
        <v>3</v>
      </c>
      <c r="B6" s="30"/>
      <c r="C6" s="30"/>
      <c r="D6" s="30"/>
      <c r="E6" s="51" t="s">
        <v>31</v>
      </c>
      <c r="F6" s="36"/>
      <c r="G6" s="36"/>
      <c r="H6" s="36"/>
      <c r="I6" s="36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7">
        <v>4</v>
      </c>
      <c r="C8" s="36"/>
      <c r="D8" s="5" t="s">
        <v>6</v>
      </c>
      <c r="E8" s="21">
        <f>'1'!E8</f>
        <v>4</v>
      </c>
      <c r="G8" s="4" t="s">
        <v>7</v>
      </c>
      <c r="H8" s="21">
        <f>'1'!H8</f>
        <v>4</v>
      </c>
      <c r="I8" s="46" t="s">
        <v>8</v>
      </c>
      <c r="J8" s="30"/>
      <c r="K8" s="30"/>
      <c r="L8" s="37" t="str">
        <f>'1'!L8</f>
        <v>FEB-JULIO 2023</v>
      </c>
      <c r="M8" s="36"/>
      <c r="N8" s="3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30</v>
      </c>
      <c r="B10" s="37" t="str">
        <f>'1'!B10</f>
        <v>MTI. MARTHA LAURA SEDAS CARDENAS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9" t="s">
        <v>9</v>
      </c>
      <c r="B12" s="41" t="s">
        <v>10</v>
      </c>
      <c r="C12" s="41" t="s">
        <v>11</v>
      </c>
      <c r="D12" s="43" t="s">
        <v>12</v>
      </c>
      <c r="E12" s="43" t="s">
        <v>13</v>
      </c>
      <c r="F12" s="47" t="s">
        <v>14</v>
      </c>
      <c r="G12" s="48"/>
      <c r="H12" s="43" t="s">
        <v>15</v>
      </c>
      <c r="I12" s="43" t="s">
        <v>16</v>
      </c>
      <c r="J12" s="43" t="s">
        <v>17</v>
      </c>
      <c r="K12" s="43" t="s">
        <v>18</v>
      </c>
      <c r="L12" s="43" t="s">
        <v>19</v>
      </c>
      <c r="M12" s="43" t="s">
        <v>20</v>
      </c>
      <c r="N12" s="44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0"/>
      <c r="B13" s="42"/>
      <c r="C13" s="42"/>
      <c r="D13" s="42"/>
      <c r="E13" s="42"/>
      <c r="F13" s="8" t="s">
        <v>22</v>
      </c>
      <c r="G13" s="8" t="s">
        <v>23</v>
      </c>
      <c r="H13" s="42"/>
      <c r="I13" s="42"/>
      <c r="J13" s="42"/>
      <c r="K13" s="42"/>
      <c r="L13" s="42"/>
      <c r="M13" s="42"/>
      <c r="N13" s="4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tr">
        <f>'1'!A14</f>
        <v>TOPICOS DE SISTEMAS DE INFORMACION PARA LOS NEGOCIOS</v>
      </c>
      <c r="B14" s="10" t="s">
        <v>39</v>
      </c>
      <c r="C14" s="10" t="str">
        <f>'1'!C14</f>
        <v>704IN</v>
      </c>
      <c r="D14" s="10" t="str">
        <f>'1'!D14</f>
        <v>ISIC</v>
      </c>
      <c r="E14" s="10">
        <f>'1'!E14</f>
        <v>15</v>
      </c>
      <c r="F14" s="10">
        <v>12</v>
      </c>
      <c r="G14" s="10"/>
      <c r="H14" s="12"/>
      <c r="I14" s="10">
        <f t="shared" ref="I14:I20" si="0">(E14-SUM(F14:G14))-K14</f>
        <v>3</v>
      </c>
      <c r="J14" s="12"/>
      <c r="K14" s="10">
        <v>0</v>
      </c>
      <c r="L14" s="12"/>
      <c r="M14" s="10">
        <v>67.86</v>
      </c>
      <c r="N14" s="13">
        <v>0.86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tr">
        <f>'1'!A15</f>
        <v>TALLER DE COMPETENCIAS PROFESIONALIZANTES</v>
      </c>
      <c r="B15" s="10" t="s">
        <v>39</v>
      </c>
      <c r="C15" s="10" t="str">
        <f>'1'!C15</f>
        <v>704AP</v>
      </c>
      <c r="D15" s="10" t="str">
        <f>'1'!D15</f>
        <v>ISIC</v>
      </c>
      <c r="E15" s="10">
        <f>'1'!E15</f>
        <v>12</v>
      </c>
      <c r="F15" s="10">
        <v>12</v>
      </c>
      <c r="G15" s="10"/>
      <c r="H15" s="12"/>
      <c r="I15" s="10">
        <f t="shared" si="0"/>
        <v>0</v>
      </c>
      <c r="J15" s="12"/>
      <c r="K15" s="10">
        <v>0</v>
      </c>
      <c r="L15" s="12"/>
      <c r="M15" s="10">
        <v>85</v>
      </c>
      <c r="N15" s="13">
        <v>0.75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">
        <v>50</v>
      </c>
      <c r="B16" s="10" t="s">
        <v>39</v>
      </c>
      <c r="C16" s="10" t="s">
        <v>54</v>
      </c>
      <c r="D16" s="10" t="str">
        <f>'1'!D16</f>
        <v>ISIC</v>
      </c>
      <c r="E16" s="10">
        <v>25</v>
      </c>
      <c r="F16" s="10">
        <v>16</v>
      </c>
      <c r="G16" s="10"/>
      <c r="H16" s="12"/>
      <c r="I16" s="10">
        <f t="shared" si="0"/>
        <v>9</v>
      </c>
      <c r="J16" s="12"/>
      <c r="K16" s="10">
        <v>0</v>
      </c>
      <c r="L16" s="12"/>
      <c r="M16" s="10">
        <v>65.44</v>
      </c>
      <c r="N16" s="13">
        <v>0.8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">
        <v>51</v>
      </c>
      <c r="B17" s="10" t="s">
        <v>39</v>
      </c>
      <c r="C17" s="10" t="s">
        <v>55</v>
      </c>
      <c r="D17" s="10" t="str">
        <f>'1'!D17</f>
        <v>ISIC</v>
      </c>
      <c r="E17" s="10">
        <v>22</v>
      </c>
      <c r="F17" s="10">
        <v>21</v>
      </c>
      <c r="G17" s="10"/>
      <c r="H17" s="12"/>
      <c r="I17" s="10">
        <f t="shared" si="0"/>
        <v>1</v>
      </c>
      <c r="J17" s="12"/>
      <c r="K17" s="10">
        <v>0</v>
      </c>
      <c r="L17" s="12"/>
      <c r="M17" s="10">
        <v>72</v>
      </c>
      <c r="N17" s="13">
        <v>0.81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">
        <v>51</v>
      </c>
      <c r="B18" s="10" t="s">
        <v>39</v>
      </c>
      <c r="C18" s="10" t="s">
        <v>56</v>
      </c>
      <c r="D18" s="10" t="s">
        <v>34</v>
      </c>
      <c r="E18" s="10">
        <v>15</v>
      </c>
      <c r="F18" s="10">
        <v>14</v>
      </c>
      <c r="G18" s="10"/>
      <c r="H18" s="12"/>
      <c r="I18" s="10">
        <f t="shared" si="0"/>
        <v>1</v>
      </c>
      <c r="J18" s="12"/>
      <c r="K18" s="10">
        <v>0</v>
      </c>
      <c r="L18" s="12"/>
      <c r="M18" s="10">
        <v>69.33</v>
      </c>
      <c r="N18" s="13">
        <v>0.86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0" t="s">
        <v>41</v>
      </c>
      <c r="B19" s="10" t="s">
        <v>45</v>
      </c>
      <c r="C19" s="10" t="s">
        <v>58</v>
      </c>
      <c r="D19" s="10" t="s">
        <v>34</v>
      </c>
      <c r="E19" s="10">
        <v>2</v>
      </c>
      <c r="F19" s="10">
        <v>2</v>
      </c>
      <c r="G19" s="10"/>
      <c r="H19" s="12"/>
      <c r="I19" s="11">
        <f t="shared" si="0"/>
        <v>0</v>
      </c>
      <c r="J19" s="12"/>
      <c r="K19" s="10">
        <v>0</v>
      </c>
      <c r="L19" s="12"/>
      <c r="M19" s="10">
        <v>70</v>
      </c>
      <c r="N19" s="13">
        <v>1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 t="s">
        <v>41</v>
      </c>
      <c r="B20" s="10" t="s">
        <v>46</v>
      </c>
      <c r="C20" s="10" t="s">
        <v>58</v>
      </c>
      <c r="D20" s="10" t="s">
        <v>34</v>
      </c>
      <c r="E20" s="10">
        <v>2</v>
      </c>
      <c r="F20" s="10">
        <v>2</v>
      </c>
      <c r="G20" s="10"/>
      <c r="H20" s="12"/>
      <c r="I20" s="11">
        <f t="shared" si="0"/>
        <v>0</v>
      </c>
      <c r="J20" s="12"/>
      <c r="K20" s="10">
        <v>0</v>
      </c>
      <c r="L20" s="12"/>
      <c r="M20" s="10">
        <v>70</v>
      </c>
      <c r="N20" s="13">
        <v>1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0" t="s">
        <v>41</v>
      </c>
      <c r="B21" s="10" t="s">
        <v>60</v>
      </c>
      <c r="C21" s="10" t="s">
        <v>58</v>
      </c>
      <c r="D21" s="10" t="s">
        <v>34</v>
      </c>
      <c r="E21" s="10">
        <v>2</v>
      </c>
      <c r="F21" s="10">
        <v>2</v>
      </c>
      <c r="G21" s="10"/>
      <c r="H21" s="12"/>
      <c r="I21" s="10">
        <v>0</v>
      </c>
      <c r="J21" s="12"/>
      <c r="K21" s="10"/>
      <c r="L21" s="12"/>
      <c r="M21" s="10">
        <v>70</v>
      </c>
      <c r="N21" s="13">
        <v>1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0" t="s">
        <v>61</v>
      </c>
      <c r="B22" s="10" t="s">
        <v>45</v>
      </c>
      <c r="C22" s="10" t="s">
        <v>52</v>
      </c>
      <c r="D22" s="10" t="s">
        <v>34</v>
      </c>
      <c r="E22" s="10">
        <v>15</v>
      </c>
      <c r="F22" s="10">
        <v>12</v>
      </c>
      <c r="G22" s="10"/>
      <c r="H22" s="12"/>
      <c r="I22" s="10">
        <v>3</v>
      </c>
      <c r="J22" s="12"/>
      <c r="K22" s="10"/>
      <c r="L22" s="12"/>
      <c r="M22" s="10">
        <v>67.86</v>
      </c>
      <c r="N22" s="13">
        <v>0.86</v>
      </c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0" t="s">
        <v>61</v>
      </c>
      <c r="B23" s="10" t="s">
        <v>46</v>
      </c>
      <c r="C23" s="10" t="s">
        <v>52</v>
      </c>
      <c r="D23" s="10" t="s">
        <v>34</v>
      </c>
      <c r="E23" s="10">
        <v>15</v>
      </c>
      <c r="F23" s="10">
        <v>12</v>
      </c>
      <c r="G23" s="10"/>
      <c r="H23" s="12"/>
      <c r="I23" s="10">
        <v>3</v>
      </c>
      <c r="J23" s="12"/>
      <c r="K23" s="10"/>
      <c r="L23" s="12"/>
      <c r="M23" s="10">
        <v>67.86</v>
      </c>
      <c r="N23" s="13">
        <v>0.86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0" t="s">
        <v>51</v>
      </c>
      <c r="B24" s="10" t="s">
        <v>45</v>
      </c>
      <c r="C24" s="10" t="s">
        <v>55</v>
      </c>
      <c r="D24" s="10" t="s">
        <v>34</v>
      </c>
      <c r="E24" s="10">
        <v>22</v>
      </c>
      <c r="F24" s="10">
        <v>21</v>
      </c>
      <c r="G24" s="10"/>
      <c r="H24" s="12"/>
      <c r="I24" s="10">
        <v>1</v>
      </c>
      <c r="J24" s="12"/>
      <c r="K24" s="10"/>
      <c r="L24" s="12"/>
      <c r="M24" s="10">
        <v>69.27</v>
      </c>
      <c r="N24" s="13">
        <v>0.85</v>
      </c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0" t="s">
        <v>51</v>
      </c>
      <c r="B25" s="10" t="s">
        <v>46</v>
      </c>
      <c r="C25" s="10" t="s">
        <v>55</v>
      </c>
      <c r="D25" s="10" t="s">
        <v>34</v>
      </c>
      <c r="E25" s="10">
        <v>22</v>
      </c>
      <c r="F25" s="10">
        <v>21</v>
      </c>
      <c r="G25" s="10"/>
      <c r="H25" s="12"/>
      <c r="I25" s="10">
        <v>1</v>
      </c>
      <c r="J25" s="12"/>
      <c r="K25" s="10"/>
      <c r="L25" s="12"/>
      <c r="M25" s="10">
        <v>66</v>
      </c>
      <c r="N25" s="13">
        <v>0.83</v>
      </c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0" t="s">
        <v>51</v>
      </c>
      <c r="B26" s="10" t="s">
        <v>45</v>
      </c>
      <c r="C26" s="10" t="s">
        <v>56</v>
      </c>
      <c r="D26" s="10" t="s">
        <v>34</v>
      </c>
      <c r="E26" s="10">
        <v>15</v>
      </c>
      <c r="F26" s="10">
        <v>14</v>
      </c>
      <c r="G26" s="10"/>
      <c r="H26" s="12"/>
      <c r="I26" s="10">
        <v>1</v>
      </c>
      <c r="J26" s="12"/>
      <c r="K26" s="10"/>
      <c r="L26" s="12"/>
      <c r="M26" s="10">
        <v>61</v>
      </c>
      <c r="N26" s="13">
        <v>0.85</v>
      </c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0" t="s">
        <v>51</v>
      </c>
      <c r="B27" s="10" t="s">
        <v>46</v>
      </c>
      <c r="C27" s="10" t="s">
        <v>56</v>
      </c>
      <c r="D27" s="10" t="s">
        <v>34</v>
      </c>
      <c r="E27" s="10">
        <v>15</v>
      </c>
      <c r="F27" s="10">
        <v>14</v>
      </c>
      <c r="G27" s="10"/>
      <c r="H27" s="12"/>
      <c r="I27" s="10">
        <v>1</v>
      </c>
      <c r="J27" s="12"/>
      <c r="K27" s="10"/>
      <c r="L27" s="12"/>
      <c r="M27" s="10">
        <v>55.66</v>
      </c>
      <c r="N27" s="13">
        <v>0.8</v>
      </c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25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32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33" t="s">
        <v>27</v>
      </c>
      <c r="C33" s="30"/>
      <c r="D33" s="30"/>
      <c r="E33" s="1"/>
      <c r="F33" s="1"/>
      <c r="G33" s="34" t="s">
        <v>28</v>
      </c>
      <c r="H33" s="30"/>
      <c r="I33" s="30"/>
      <c r="J33" s="3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35"/>
      <c r="C34" s="36"/>
      <c r="D34" s="36"/>
      <c r="E34" s="1"/>
      <c r="F34" s="1"/>
      <c r="G34" s="37"/>
      <c r="H34" s="36"/>
      <c r="I34" s="36"/>
      <c r="J34" s="3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8" t="s">
        <v>29</v>
      </c>
      <c r="B35" s="30"/>
      <c r="C35" s="7"/>
      <c r="D35" s="1"/>
      <c r="E35" s="38"/>
      <c r="F35" s="30"/>
      <c r="G35" s="30"/>
      <c r="H35" s="3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29" t="str">
        <f>B10</f>
        <v>MTI. MARTHA LAURA SEDAS CARDENAS</v>
      </c>
      <c r="C37" s="30"/>
      <c r="D37" s="30"/>
      <c r="E37" s="22"/>
      <c r="F37" s="22"/>
      <c r="G37" s="31" t="s">
        <v>59</v>
      </c>
      <c r="H37" s="30"/>
      <c r="I37" s="30"/>
      <c r="J37" s="3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0"/>
  <sheetViews>
    <sheetView tabSelected="1" topLeftCell="A5" workbookViewId="0">
      <selection activeCell="J15" sqref="J15"/>
    </sheetView>
  </sheetViews>
  <sheetFormatPr baseColWidth="10" defaultColWidth="14.5" defaultRowHeight="15" customHeight="1" x14ac:dyDescent="0"/>
  <cols>
    <col min="1" max="1" width="38.5" customWidth="1"/>
    <col min="2" max="2" width="4.6640625" customWidth="1"/>
    <col min="3" max="3" width="5.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>
      <c r="A1" s="1"/>
      <c r="B1" s="49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4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4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50" t="s">
        <v>3</v>
      </c>
      <c r="B6" s="30"/>
      <c r="C6" s="30"/>
      <c r="D6" s="30"/>
      <c r="E6" s="51" t="s">
        <v>31</v>
      </c>
      <c r="F6" s="36"/>
      <c r="G6" s="36"/>
      <c r="H6" s="36"/>
      <c r="I6" s="36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7" t="s">
        <v>32</v>
      </c>
      <c r="C8" s="36"/>
      <c r="D8" s="5" t="s">
        <v>6</v>
      </c>
      <c r="E8" s="21">
        <f>'1'!E8</f>
        <v>4</v>
      </c>
      <c r="G8" s="4" t="s">
        <v>7</v>
      </c>
      <c r="H8" s="21">
        <f>'1'!H8</f>
        <v>4</v>
      </c>
      <c r="I8" s="46" t="s">
        <v>8</v>
      </c>
      <c r="J8" s="30"/>
      <c r="K8" s="30"/>
      <c r="L8" s="37" t="str">
        <f>'1'!L8</f>
        <v>FEB-JULIO 2023</v>
      </c>
      <c r="M8" s="36"/>
      <c r="N8" s="3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30</v>
      </c>
      <c r="B10" s="37" t="str">
        <f>'1'!B10</f>
        <v>MTI. MARTHA LAURA SEDAS CARDENAS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9" t="s">
        <v>9</v>
      </c>
      <c r="B12" s="41" t="s">
        <v>10</v>
      </c>
      <c r="C12" s="41" t="s">
        <v>11</v>
      </c>
      <c r="D12" s="43" t="s">
        <v>12</v>
      </c>
      <c r="E12" s="43" t="s">
        <v>13</v>
      </c>
      <c r="F12" s="47" t="s">
        <v>14</v>
      </c>
      <c r="G12" s="48"/>
      <c r="H12" s="43" t="s">
        <v>15</v>
      </c>
      <c r="I12" s="43" t="s">
        <v>16</v>
      </c>
      <c r="J12" s="43" t="s">
        <v>17</v>
      </c>
      <c r="K12" s="43" t="s">
        <v>18</v>
      </c>
      <c r="L12" s="43" t="s">
        <v>19</v>
      </c>
      <c r="M12" s="43" t="s">
        <v>20</v>
      </c>
      <c r="N12" s="44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0"/>
      <c r="B13" s="42"/>
      <c r="C13" s="42"/>
      <c r="D13" s="42"/>
      <c r="E13" s="42"/>
      <c r="F13" s="8" t="s">
        <v>22</v>
      </c>
      <c r="G13" s="8" t="s">
        <v>23</v>
      </c>
      <c r="H13" s="42"/>
      <c r="I13" s="42"/>
      <c r="J13" s="42"/>
      <c r="K13" s="42"/>
      <c r="L13" s="42"/>
      <c r="M13" s="42"/>
      <c r="N13" s="4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24" t="s">
        <v>62</v>
      </c>
      <c r="B14" s="10" t="s">
        <v>40</v>
      </c>
      <c r="C14" s="10" t="s">
        <v>52</v>
      </c>
      <c r="D14" s="10" t="str">
        <f>'1'!D14</f>
        <v>ISIC</v>
      </c>
      <c r="E14" s="10">
        <f>'1'!E14</f>
        <v>15</v>
      </c>
      <c r="F14" s="11">
        <v>13</v>
      </c>
      <c r="G14" s="11">
        <v>0</v>
      </c>
      <c r="H14" s="12">
        <v>0.8</v>
      </c>
      <c r="I14" s="10">
        <v>2</v>
      </c>
      <c r="J14" s="12">
        <v>0.13</v>
      </c>
      <c r="K14" s="11">
        <v>0</v>
      </c>
      <c r="L14" s="12">
        <f t="shared" ref="L14:L17" si="0">K14/E14</f>
        <v>0</v>
      </c>
      <c r="M14" s="10">
        <v>67.5</v>
      </c>
      <c r="N14" s="13">
        <v>0.84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24" t="s">
        <v>63</v>
      </c>
      <c r="B15" s="10" t="s">
        <v>40</v>
      </c>
      <c r="C15" s="10" t="s">
        <v>64</v>
      </c>
      <c r="D15" s="10" t="str">
        <f>'1'!D15</f>
        <v>ISIC</v>
      </c>
      <c r="E15" s="10">
        <f>'1'!E15</f>
        <v>12</v>
      </c>
      <c r="F15" s="10">
        <v>12</v>
      </c>
      <c r="G15" s="10">
        <v>0</v>
      </c>
      <c r="H15" s="12">
        <v>1</v>
      </c>
      <c r="I15" s="10">
        <v>0</v>
      </c>
      <c r="J15" s="12">
        <v>0</v>
      </c>
      <c r="K15" s="10">
        <v>0</v>
      </c>
      <c r="L15" s="12">
        <f t="shared" si="0"/>
        <v>0</v>
      </c>
      <c r="M15" s="10">
        <v>73.7</v>
      </c>
      <c r="N15" s="13">
        <v>0.9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24" t="s">
        <v>50</v>
      </c>
      <c r="B16" s="10" t="s">
        <v>40</v>
      </c>
      <c r="C16" s="10" t="s">
        <v>54</v>
      </c>
      <c r="D16" s="10" t="str">
        <f>'1'!D16</f>
        <v>ISIC</v>
      </c>
      <c r="E16" s="27">
        <f>'1'!E16</f>
        <v>25</v>
      </c>
      <c r="F16" s="10">
        <v>11</v>
      </c>
      <c r="G16" s="10">
        <v>6</v>
      </c>
      <c r="H16" s="12">
        <v>0.64</v>
      </c>
      <c r="I16" s="10">
        <f t="shared" ref="I16" si="1">(E16-SUM(F16:G16))-K16</f>
        <v>8</v>
      </c>
      <c r="J16" s="12">
        <v>0.32</v>
      </c>
      <c r="K16" s="10">
        <v>0</v>
      </c>
      <c r="L16" s="12">
        <f t="shared" si="0"/>
        <v>0</v>
      </c>
      <c r="M16" s="27">
        <v>68</v>
      </c>
      <c r="N16" s="28">
        <v>0.68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">
        <v>51</v>
      </c>
      <c r="B17" s="10" t="s">
        <v>40</v>
      </c>
      <c r="C17" s="10" t="s">
        <v>55</v>
      </c>
      <c r="D17" s="10" t="str">
        <f>'1'!D17</f>
        <v>ISIC</v>
      </c>
      <c r="E17" s="10">
        <f>'1'!E17</f>
        <v>22</v>
      </c>
      <c r="F17" s="10">
        <v>14</v>
      </c>
      <c r="G17" s="10">
        <v>7</v>
      </c>
      <c r="H17" s="12">
        <v>0.95</v>
      </c>
      <c r="I17" s="10">
        <v>1</v>
      </c>
      <c r="J17" s="12">
        <v>0.04</v>
      </c>
      <c r="K17" s="10">
        <v>0</v>
      </c>
      <c r="L17" s="12">
        <f t="shared" si="0"/>
        <v>0</v>
      </c>
      <c r="M17" s="10">
        <v>75.040000000000006</v>
      </c>
      <c r="N17" s="13">
        <v>0.77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24" t="s">
        <v>51</v>
      </c>
      <c r="B18" s="10"/>
      <c r="C18" s="10" t="s">
        <v>56</v>
      </c>
      <c r="D18" s="10" t="s">
        <v>34</v>
      </c>
      <c r="E18" s="10">
        <v>15</v>
      </c>
      <c r="F18" s="10">
        <v>13</v>
      </c>
      <c r="G18" s="10">
        <v>0</v>
      </c>
      <c r="H18" s="12">
        <v>0.86</v>
      </c>
      <c r="I18" s="10">
        <v>2</v>
      </c>
      <c r="J18" s="12">
        <v>0.13</v>
      </c>
      <c r="K18" s="10">
        <v>0</v>
      </c>
      <c r="L18" s="12">
        <v>0</v>
      </c>
      <c r="M18" s="10">
        <v>73.400000000000006</v>
      </c>
      <c r="N18" s="13">
        <v>0.6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0" t="str">
        <f>'1'!A19</f>
        <v>DESARROLLO PROFESIONAL</v>
      </c>
      <c r="B19" s="10"/>
      <c r="C19" s="10" t="str">
        <f>'1'!C19</f>
        <v>ARRTR</v>
      </c>
      <c r="D19" s="10" t="str">
        <f>'1'!D19</f>
        <v>ISIC</v>
      </c>
      <c r="E19" s="10">
        <v>2</v>
      </c>
      <c r="F19" s="10">
        <v>2</v>
      </c>
      <c r="G19" s="10">
        <v>0</v>
      </c>
      <c r="H19" s="12">
        <v>1</v>
      </c>
      <c r="I19" s="10">
        <v>0</v>
      </c>
      <c r="J19" s="12">
        <v>0</v>
      </c>
      <c r="K19" s="10">
        <v>0</v>
      </c>
      <c r="L19" s="12">
        <v>0</v>
      </c>
      <c r="M19" s="10">
        <v>71</v>
      </c>
      <c r="N19" s="13">
        <v>1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25</v>
      </c>
      <c r="B28" s="17" t="s">
        <v>24</v>
      </c>
      <c r="C28" s="17" t="s">
        <v>24</v>
      </c>
      <c r="D28" s="17" t="s">
        <v>24</v>
      </c>
      <c r="E28" s="17">
        <f t="shared" ref="E28:G28" si="2">SUM(E14:E27)</f>
        <v>91</v>
      </c>
      <c r="F28" s="17">
        <f t="shared" si="2"/>
        <v>65</v>
      </c>
      <c r="G28" s="17">
        <f t="shared" si="2"/>
        <v>13</v>
      </c>
      <c r="H28" s="18">
        <f>SUM(F28:G28)/E28</f>
        <v>0.8571428571428571</v>
      </c>
      <c r="I28" s="17">
        <f>(E28-SUM(F28:G28))-K28</f>
        <v>13</v>
      </c>
      <c r="J28" s="18">
        <f>I28/E28</f>
        <v>0.14285714285714285</v>
      </c>
      <c r="K28" s="17">
        <f>SUM(K14:K27)</f>
        <v>0</v>
      </c>
      <c r="L28" s="18">
        <f>K28/E28</f>
        <v>0</v>
      </c>
      <c r="M28" s="17">
        <f t="shared" ref="M28:N28" si="3">AVERAGE(M14:M27)</f>
        <v>71.44</v>
      </c>
      <c r="N28" s="19">
        <f t="shared" si="3"/>
        <v>0.79833333333333334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32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33" t="s">
        <v>27</v>
      </c>
      <c r="C33" s="30"/>
      <c r="D33" s="30"/>
      <c r="E33" s="1"/>
      <c r="F33" s="1"/>
      <c r="G33" s="34" t="s">
        <v>28</v>
      </c>
      <c r="H33" s="30"/>
      <c r="I33" s="30"/>
      <c r="J33" s="3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35"/>
      <c r="C34" s="36"/>
      <c r="D34" s="36"/>
      <c r="E34" s="1"/>
      <c r="F34" s="1"/>
      <c r="G34" s="37"/>
      <c r="H34" s="36"/>
      <c r="I34" s="36"/>
      <c r="J34" s="3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8" t="s">
        <v>29</v>
      </c>
      <c r="B35" s="30"/>
      <c r="C35" s="7"/>
      <c r="D35" s="1"/>
      <c r="E35" s="38"/>
      <c r="F35" s="30"/>
      <c r="G35" s="30"/>
      <c r="H35" s="3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29" t="str">
        <f>B10</f>
        <v>MTI. MARTHA LAURA SEDAS CARDENAS</v>
      </c>
      <c r="C37" s="30"/>
      <c r="D37" s="30"/>
      <c r="E37" s="22"/>
      <c r="F37" s="22"/>
      <c r="G37" s="31" t="s">
        <v>59</v>
      </c>
      <c r="H37" s="30"/>
      <c r="I37" s="30"/>
      <c r="J37" s="3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2023-01-18T20:21:38Z</cp:lastPrinted>
  <dcterms:created xsi:type="dcterms:W3CDTF">2021-11-22T14:45:25Z</dcterms:created>
  <dcterms:modified xsi:type="dcterms:W3CDTF">2024-01-16T17:26:55Z</dcterms:modified>
</cp:coreProperties>
</file>