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79.png" ContentType="image/png"/>
  <Override PartName="/xl/media/image78.png" ContentType="image/png"/>
  <Override PartName="/xl/media/image77.png" ContentType="image/png"/>
  <Override PartName="/xl/media/image76.png" ContentType="image/png"/>
  <Override PartName="/xl/media/image75.png" ContentType="image/png"/>
  <Override PartName="/xl/media/image80.png" ContentType="image/png"/>
  <Override PartName="/xl/media/image74.png" ContentType="image/png"/>
  <Override PartName="/xl/media/image73.png" ContentType="image/png"/>
  <Override PartName="/xl/media/image72.png" ContentType="image/png"/>
  <Override PartName="/xl/media/image7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<sst xmlns="http://schemas.openxmlformats.org/spreadsheetml/2006/main" count="222" uniqueCount="58">
  <si>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</si>
  <si>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</si>
  <si>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</si>
  <si>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</si>
  <si>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</si>
  <si>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</si>
  <si>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</si>
  <si>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</si>
  <si>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</si>
  <si>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</si>
  <si>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AGO 2023 – ENE 2024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</si>
  <si>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</si>
  <si>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</si>
  <si>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</si>
  <si>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</si>
  <si>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</si>
  <si>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</si>
  <si>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</si>
  <si>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</si>
  <si>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</si>
  <si>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</si>
  <si>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</si>
  <si>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</si>
  <si>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</si>
  <si>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</si>
  <si>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</si>
  <si>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</si>
  <si>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</si>
  <si>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</si>
  <si>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</si>
  <si>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</si>
  <si>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111B</t>
  </si>
  <si>
    <t xml:space="preserve">IMCT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</si>
  <si>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</si>
  <si>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</si>
  <si>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</si>
  <si>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</si>
  <si>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</si>
  <si>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</si>
  <si>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</si>
  <si>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</si>
  <si>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</si>
  <si>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</si>
  <si>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</si>
  <si>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</si>
  <si>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II</t>
  </si>
  <si>
    <t xml:space="preserve">S/E</t>
  </si>
  <si>
    <t xml:space="preserve">III</t>
  </si>
  <si>
    <t xml:space="preserve">LI. GUADALUPE ZETINA CRUZ</t>
  </si>
  <si>
    <t xml:space="preserve">AUDITORIA INFORMÁTICA</t>
  </si>
  <si>
    <t xml:space="preserve">IV</t>
  </si>
  <si>
    <t xml:space="preserve">DISEÑO DE NEGOCIOS DIGITALES </t>
  </si>
  <si>
    <t xml:space="preserve">V</t>
  </si>
  <si>
    <t xml:space="preserve">VI</t>
  </si>
  <si>
    <t xml:space="preserve">Final</t>
  </si>
  <si>
    <t xml:space="preserve">T</t>
  </si>
  <si>
    <t xml:space="preserve">81%%</t>
  </si>
  <si>
    <t xml:space="preserve">GUADALUPE ZETINA CRUZ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</si>
</sst>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1.png"/><Relationship Id="rId2" Type="http://schemas.openxmlformats.org/officeDocument/2006/relationships/image" Target="../media/image7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73.png"/><Relationship Id="rId2" Type="http://schemas.openxmlformats.org/officeDocument/2006/relationships/image" Target="../media/image7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75.png"/><Relationship Id="rId2" Type="http://schemas.openxmlformats.org/officeDocument/2006/relationships/image" Target="../media/image7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7.png"/><Relationship Id="rId2" Type="http://schemas.openxmlformats.org/officeDocument/2006/relationships/image" Target="../media/image7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79.png"/><Relationship Id="rId2" Type="http://schemas.openxmlformats.org/officeDocument/2006/relationships/image" Target="../media/image8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80280</xdr:colOff>
      <xdr:row>0</xdr:row>
      <xdr:rowOff>56160</xdr:rowOff>
    </xdr:from>
    <xdr:to>
      <xdr:col>13</xdr:col>
      <xdr:colOff>631800</xdr:colOff>
      <xdr:row>0</xdr:row>
      <xdr:rowOff>751680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4120" y="56160"/>
          <a:ext cx="1357200" cy="695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718200</xdr:colOff>
      <xdr:row>38</xdr:row>
      <xdr:rowOff>12600</xdr:rowOff>
    </xdr:to>
    <xdr:sp>
      <xdr:nvSpPr>
        <xdr:cNvPr id="2" name="CustomShape 1" hidden="1"/>
        <xdr:cNvSpPr/>
      </xdr:nvSpPr>
      <xdr:spPr>
        <a:xfrm>
          <a:off x="0" y="0"/>
          <a:ext cx="10022040" cy="9449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675360</xdr:colOff>
      <xdr:row>0</xdr:row>
      <xdr:rowOff>729000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57200" cy="695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38</xdr:row>
      <xdr:rowOff>59040</xdr:rowOff>
    </xdr:to>
    <xdr:sp>
      <xdr:nvSpPr>
        <xdr:cNvPr id="5" name="CustomShape 1" hidden="1"/>
        <xdr:cNvSpPr/>
      </xdr:nvSpPr>
      <xdr:spPr>
        <a:xfrm>
          <a:off x="0" y="0"/>
          <a:ext cx="10020600" cy="9673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38</xdr:row>
      <xdr:rowOff>59040</xdr:rowOff>
    </xdr:to>
    <xdr:sp>
      <xdr:nvSpPr>
        <xdr:cNvPr id="6" name="CustomShape 1" hidden="1"/>
        <xdr:cNvSpPr/>
      </xdr:nvSpPr>
      <xdr:spPr>
        <a:xfrm>
          <a:off x="0" y="0"/>
          <a:ext cx="10020600" cy="9673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38</xdr:row>
      <xdr:rowOff>59040</xdr:rowOff>
    </xdr:to>
    <xdr:sp>
      <xdr:nvSpPr>
        <xdr:cNvPr id="7" name="CustomShape 1" hidden="1"/>
        <xdr:cNvSpPr/>
      </xdr:nvSpPr>
      <xdr:spPr>
        <a:xfrm>
          <a:off x="0" y="0"/>
          <a:ext cx="10020600" cy="96735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675360</xdr:colOff>
      <xdr:row>0</xdr:row>
      <xdr:rowOff>762840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57200" cy="695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39</xdr:row>
      <xdr:rowOff>181800</xdr:rowOff>
    </xdr:to>
    <xdr:sp>
      <xdr:nvSpPr>
        <xdr:cNvPr id="10" name="CustomShape 1" hidden="1"/>
        <xdr:cNvSpPr/>
      </xdr:nvSpPr>
      <xdr:spPr>
        <a:xfrm>
          <a:off x="0" y="0"/>
          <a:ext cx="10020600" cy="9823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39</xdr:row>
      <xdr:rowOff>181800</xdr:rowOff>
    </xdr:to>
    <xdr:sp>
      <xdr:nvSpPr>
        <xdr:cNvPr id="11" name="CustomShape 1" hidden="1"/>
        <xdr:cNvSpPr/>
      </xdr:nvSpPr>
      <xdr:spPr>
        <a:xfrm>
          <a:off x="0" y="0"/>
          <a:ext cx="10020600" cy="9823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39</xdr:row>
      <xdr:rowOff>181800</xdr:rowOff>
    </xdr:to>
    <xdr:sp>
      <xdr:nvSpPr>
        <xdr:cNvPr id="12" name="CustomShape 1" hidden="1"/>
        <xdr:cNvSpPr/>
      </xdr:nvSpPr>
      <xdr:spPr>
        <a:xfrm>
          <a:off x="0" y="0"/>
          <a:ext cx="10020600" cy="9823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664200</xdr:colOff>
      <xdr:row>0</xdr:row>
      <xdr:rowOff>740520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520" y="45000"/>
          <a:ext cx="1357200" cy="695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38</xdr:row>
      <xdr:rowOff>11880</xdr:rowOff>
    </xdr:to>
    <xdr:sp>
      <xdr:nvSpPr>
        <xdr:cNvPr id="15" name="CustomShape 1" hidden="1"/>
        <xdr:cNvSpPr/>
      </xdr:nvSpPr>
      <xdr:spPr>
        <a:xfrm>
          <a:off x="0" y="0"/>
          <a:ext cx="10020600" cy="9640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38</xdr:row>
      <xdr:rowOff>11880</xdr:rowOff>
    </xdr:to>
    <xdr:sp>
      <xdr:nvSpPr>
        <xdr:cNvPr id="16" name="CustomShape 1" hidden="1"/>
        <xdr:cNvSpPr/>
      </xdr:nvSpPr>
      <xdr:spPr>
        <a:xfrm>
          <a:off x="0" y="0"/>
          <a:ext cx="10020600" cy="9640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38</xdr:row>
      <xdr:rowOff>11880</xdr:rowOff>
    </xdr:to>
    <xdr:sp>
      <xdr:nvSpPr>
        <xdr:cNvPr id="17" name="CustomShape 1" hidden="1"/>
        <xdr:cNvSpPr/>
      </xdr:nvSpPr>
      <xdr:spPr>
        <a:xfrm>
          <a:off x="0" y="0"/>
          <a:ext cx="10020600" cy="9640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2434320</xdr:colOff>
      <xdr:row>0</xdr:row>
      <xdr:rowOff>743040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4320" cy="743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663840</xdr:colOff>
      <xdr:row>0</xdr:row>
      <xdr:rowOff>717840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6160" y="22320"/>
          <a:ext cx="1357200" cy="695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38</xdr:row>
      <xdr:rowOff>11520</xdr:rowOff>
    </xdr:to>
    <xdr:sp>
      <xdr:nvSpPr>
        <xdr:cNvPr id="20" name="CustomShape 1" hidden="1"/>
        <xdr:cNvSpPr/>
      </xdr:nvSpPr>
      <xdr:spPr>
        <a:xfrm>
          <a:off x="0" y="0"/>
          <a:ext cx="10020600" cy="9504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38</xdr:row>
      <xdr:rowOff>11520</xdr:rowOff>
    </xdr:to>
    <xdr:sp>
      <xdr:nvSpPr>
        <xdr:cNvPr id="21" name="CustomShape 1" hidden="1"/>
        <xdr:cNvSpPr/>
      </xdr:nvSpPr>
      <xdr:spPr>
        <a:xfrm>
          <a:off x="0" y="0"/>
          <a:ext cx="10020600" cy="9504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38</xdr:row>
      <xdr:rowOff>11520</xdr:rowOff>
    </xdr:to>
    <xdr:sp>
      <xdr:nvSpPr>
        <xdr:cNvPr id="22" name="CustomShape 1" hidden="1"/>
        <xdr:cNvSpPr/>
      </xdr:nvSpPr>
      <xdr:spPr>
        <a:xfrm>
          <a:off x="0" y="0"/>
          <a:ext cx="10020600" cy="9504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H8" activeCellId="0" sqref="H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5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38</v>
      </c>
      <c r="F14" s="20" t="n">
        <v>29</v>
      </c>
      <c r="G14" s="20"/>
      <c r="H14" s="21"/>
      <c r="I14" s="20" t="n">
        <v>9</v>
      </c>
      <c r="J14" s="21"/>
      <c r="K14" s="20" t="n">
        <v>0</v>
      </c>
      <c r="L14" s="21" t="n">
        <v>0</v>
      </c>
      <c r="M14" s="20" t="n">
        <v>64</v>
      </c>
      <c r="N14" s="22" t="n">
        <v>0.76</v>
      </c>
    </row>
    <row r="15" s="23" customFormat="true" ht="12.8" hidden="false" customHeight="false" outlineLevel="0" collapsed="false">
      <c r="A15" s="19" t="s">
        <v>28</v>
      </c>
      <c r="B15" s="20" t="s">
        <v>25</v>
      </c>
      <c r="C15" s="20" t="s">
        <v>31</v>
      </c>
      <c r="D15" s="20" t="s">
        <v>32</v>
      </c>
      <c r="E15" s="20" t="n">
        <v>30</v>
      </c>
      <c r="F15" s="20" t="n">
        <v>24</v>
      </c>
      <c r="G15" s="20"/>
      <c r="H15" s="21"/>
      <c r="I15" s="20" t="n">
        <v>6</v>
      </c>
      <c r="J15" s="21"/>
      <c r="K15" s="20" t="n">
        <v>0</v>
      </c>
      <c r="L15" s="21" t="n">
        <v>0</v>
      </c>
      <c r="M15" s="20" t="n">
        <v>69</v>
      </c>
      <c r="N15" s="22" t="n">
        <v>0.8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27</v>
      </c>
      <c r="F16" s="20" t="n">
        <v>25</v>
      </c>
      <c r="G16" s="20"/>
      <c r="H16" s="21"/>
      <c r="I16" s="20" t="n">
        <v>2</v>
      </c>
      <c r="J16" s="21"/>
      <c r="K16" s="20" t="n">
        <v>0</v>
      </c>
      <c r="L16" s="21" t="n">
        <v>0</v>
      </c>
      <c r="M16" s="20" t="n">
        <v>83</v>
      </c>
      <c r="N16" s="22" t="n">
        <v>0.74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8</v>
      </c>
      <c r="F17" s="20" t="n">
        <v>8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96</v>
      </c>
      <c r="N17" s="22" t="n">
        <v>0.88</v>
      </c>
    </row>
    <row r="18" s="23" customFormat="true" ht="23.85" hidden="false" customHeight="false" outlineLevel="0" collapsed="false">
      <c r="A18" s="19" t="s">
        <v>37</v>
      </c>
      <c r="B18" s="20" t="s">
        <v>25</v>
      </c>
      <c r="C18" s="20" t="s">
        <v>38</v>
      </c>
      <c r="D18" s="20" t="s">
        <v>30</v>
      </c>
      <c r="E18" s="20" t="n">
        <v>2</v>
      </c>
      <c r="F18" s="20" t="n">
        <v>2</v>
      </c>
      <c r="G18" s="20"/>
      <c r="H18" s="21"/>
      <c r="I18" s="20" t="n">
        <v>0</v>
      </c>
      <c r="J18" s="21"/>
      <c r="K18" s="20" t="n">
        <v>0</v>
      </c>
      <c r="L18" s="21" t="n">
        <v>0</v>
      </c>
      <c r="M18" s="20" t="n">
        <v>100</v>
      </c>
      <c r="N18" s="22" t="n">
        <v>1</v>
      </c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105</v>
      </c>
      <c r="F28" s="25" t="n">
        <f aca="false">SUM(F14:F27)</f>
        <v>88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82.4</v>
      </c>
      <c r="N28" s="27" t="n">
        <f aca="false">AVERAGE(N14:N27)</f>
        <v>0.836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44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2" colorId="64" zoomScale="90" zoomScaleNormal="90" zoomScalePageLayoutView="100" workbookViewId="0">
      <selection pane="topLeft" activeCell="G38" activeCellId="0" sqref="G3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5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AGO 2023 – ENE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45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22</v>
      </c>
      <c r="G14" s="20"/>
      <c r="H14" s="21"/>
      <c r="I14" s="20" t="n">
        <f aca="false">(E14-SUM(F14:G14))-K14</f>
        <v>16</v>
      </c>
      <c r="J14" s="21"/>
      <c r="K14" s="20" t="n">
        <v>0</v>
      </c>
      <c r="L14" s="21" t="n">
        <f aca="false">K14/E14</f>
        <v>0</v>
      </c>
      <c r="M14" s="20" t="n">
        <v>51</v>
      </c>
      <c r="N14" s="22" t="n">
        <v>0.61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45</v>
      </c>
      <c r="C15" s="20" t="str">
        <f aca="false">'1'!C15</f>
        <v>111B</v>
      </c>
      <c r="D15" s="20" t="str">
        <f aca="false">'1'!D16</f>
        <v>IINF</v>
      </c>
      <c r="E15" s="20" t="n">
        <f aca="false">'1'!E15</f>
        <v>30</v>
      </c>
      <c r="F15" s="20" t="n">
        <v>12</v>
      </c>
      <c r="G15" s="20"/>
      <c r="H15" s="21"/>
      <c r="I15" s="20" t="n">
        <f aca="false">(E15-SUM(F15:G15))-K15</f>
        <v>18</v>
      </c>
      <c r="J15" s="21"/>
      <c r="K15" s="20" t="n">
        <v>0</v>
      </c>
      <c r="L15" s="21" t="n">
        <f aca="false">K15/E15</f>
        <v>0</v>
      </c>
      <c r="M15" s="20" t="n">
        <v>56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AUDITORÍA INFORMÁTICA</v>
      </c>
      <c r="B16" s="20" t="s">
        <v>46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27</v>
      </c>
      <c r="F16" s="20" t="n">
        <v>0</v>
      </c>
      <c r="G16" s="20"/>
      <c r="H16" s="21"/>
      <c r="I16" s="20" t="n">
        <f aca="false">(E16-SUM(F16:G16))-K16</f>
        <v>27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DISEÑO DE NEGOCIOS DIGITALES</v>
      </c>
      <c r="B17" s="20" t="s">
        <v>45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8</v>
      </c>
      <c r="F17" s="20" t="n">
        <v>5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50</v>
      </c>
      <c r="N17" s="22" t="n">
        <v>0.56</v>
      </c>
    </row>
    <row r="18" s="23" customFormat="true" ht="26.1" hidden="false" customHeight="true" outlineLevel="0" collapsed="false">
      <c r="A18" s="20" t="s">
        <v>37</v>
      </c>
      <c r="B18" s="20" t="s">
        <v>47</v>
      </c>
      <c r="C18" s="20" t="s">
        <v>38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53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112</v>
      </c>
      <c r="F28" s="25" t="n">
        <f aca="false">SUM(F14:F27)</f>
        <v>44</v>
      </c>
      <c r="G28" s="25" t="n">
        <f aca="false">SUM(G14:G27)</f>
        <v>0</v>
      </c>
      <c r="H28" s="26"/>
      <c r="I28" s="25" t="n">
        <f aca="false">(E28-SUM(F28:G28))-K28</f>
        <v>68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52.5</v>
      </c>
      <c r="N28" s="27" t="n">
        <f aca="false">AVERAGE(N14:N27)</f>
        <v>0.59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48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8" colorId="64" zoomScale="90" zoomScaleNormal="90" zoomScalePageLayoutView="100" workbookViewId="0">
      <selection pane="topLeft" activeCell="J12" activeCellId="0" sqref="J12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5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AGO 2023 – ENE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47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27</v>
      </c>
      <c r="G14" s="20"/>
      <c r="H14" s="21"/>
      <c r="I14" s="20" t="n">
        <f aca="false">(E14-SUM(F14:G14))-K14</f>
        <v>11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47</v>
      </c>
      <c r="C15" s="20" t="str">
        <f aca="false">'1'!C15</f>
        <v>111B</v>
      </c>
      <c r="D15" s="20" t="str">
        <f aca="false">'1'!D16</f>
        <v>IINF</v>
      </c>
      <c r="E15" s="20" t="n">
        <f aca="false">'1'!E15</f>
        <v>30</v>
      </c>
      <c r="F15" s="20" t="n">
        <v>13</v>
      </c>
      <c r="G15" s="20"/>
      <c r="H15" s="21"/>
      <c r="I15" s="20" t="n">
        <f aca="false">(E15-SUM(F15:G15))-K15</f>
        <v>17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49</v>
      </c>
      <c r="B16" s="20" t="s">
        <v>50</v>
      </c>
      <c r="C16" s="20" t="s">
        <v>34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AUDITORÍA INFORMÁTICA</v>
      </c>
      <c r="B17" s="20" t="s">
        <v>45</v>
      </c>
      <c r="C17" s="20" t="str">
        <f aca="false">'1'!C16</f>
        <v>510A</v>
      </c>
      <c r="D17" s="20" t="str">
        <f aca="false">'1'!D17</f>
        <v>IINF</v>
      </c>
      <c r="E17" s="20" t="n">
        <f aca="false">'1'!E16</f>
        <v>27</v>
      </c>
      <c r="F17" s="20" t="n">
        <v>3</v>
      </c>
      <c r="G17" s="20"/>
      <c r="H17" s="21"/>
      <c r="I17" s="20" t="n">
        <f aca="false">(E17-SUM(F17:G17))-K17</f>
        <v>24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51</v>
      </c>
      <c r="B18" s="20" t="s">
        <v>47</v>
      </c>
      <c r="C18" s="20" t="s">
        <v>36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DISEÑO DE NEGOCIOS DIGITALES</v>
      </c>
      <c r="B19" s="20" t="s">
        <v>50</v>
      </c>
      <c r="C19" s="20" t="str">
        <f aca="false">'1'!C17</f>
        <v>710B</v>
      </c>
      <c r="D19" s="20" t="str">
        <f aca="false">'1'!D18</f>
        <v>IINF</v>
      </c>
      <c r="E19" s="20" t="n">
        <f aca="false">'1'!E17</f>
        <v>8</v>
      </c>
      <c r="F19" s="20" t="n">
        <v>7</v>
      </c>
      <c r="G19" s="20"/>
      <c r="H19" s="21"/>
      <c r="I19" s="20" t="n">
        <f aca="false">(E19-SUM(F19:G19))-K19</f>
        <v>1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39</v>
      </c>
      <c r="B30" s="25" t="s">
        <v>40</v>
      </c>
      <c r="C30" s="25" t="s">
        <v>40</v>
      </c>
      <c r="D30" s="25" t="s">
        <v>40</v>
      </c>
      <c r="E30" s="25" t="n">
        <f aca="false">SUM(E14:E29)</f>
        <v>126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63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41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42</v>
      </c>
      <c r="C35" s="30"/>
      <c r="D35" s="30"/>
      <c r="G35" s="4" t="s">
        <v>43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48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N18" activeCellId="0" sqref="N1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5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AGO 2023 – ENE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50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15</v>
      </c>
      <c r="G14" s="20"/>
      <c r="H14" s="21"/>
      <c r="I14" s="20" t="n">
        <f aca="false">(E14-SUM(F14:G14))-K14</f>
        <v>23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52</v>
      </c>
      <c r="C15" s="20" t="str">
        <f aca="false">'1'!C15</f>
        <v>111B</v>
      </c>
      <c r="D15" s="20" t="str">
        <f aca="false">'1'!D16</f>
        <v>IINF</v>
      </c>
      <c r="E15" s="20" t="n">
        <f aca="false">'1'!E15</f>
        <v>30</v>
      </c>
      <c r="F15" s="20" t="n">
        <v>11</v>
      </c>
      <c r="G15" s="20"/>
      <c r="H15" s="21"/>
      <c r="I15" s="20" t="n">
        <f aca="false">(E15-SUM(F15:G15))-K15</f>
        <v>19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AUDITORÍA INFORMÁTICA</v>
      </c>
      <c r="B16" s="20" t="s">
        <v>50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27</v>
      </c>
      <c r="F16" s="20" t="n">
        <v>1</v>
      </c>
      <c r="G16" s="20"/>
      <c r="H16" s="21"/>
      <c r="I16" s="20" t="n">
        <f aca="false">(E16-SUM(F16:G16))-K16</f>
        <v>26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DISEÑO DE NEGOCIOS DIGITALES</v>
      </c>
      <c r="B17" s="20" t="s">
        <v>52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8</v>
      </c>
      <c r="F17" s="20" t="n">
        <v>6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37</v>
      </c>
      <c r="B18" s="20" t="s">
        <v>53</v>
      </c>
      <c r="C18" s="20" t="s">
        <v>38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112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74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48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7" activeCellId="0" sqref="B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54</v>
      </c>
      <c r="C8" s="9"/>
      <c r="D8" s="10" t="s">
        <v>7</v>
      </c>
      <c r="E8" s="9" t="n">
        <f aca="false">'1'!E8</f>
        <v>5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AGO 2023 – ENE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55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15</v>
      </c>
      <c r="G14" s="20" t="n">
        <v>14</v>
      </c>
      <c r="H14" s="21" t="n">
        <f aca="false">F14/E14</f>
        <v>0.394736842105263</v>
      </c>
      <c r="I14" s="20" t="n">
        <f aca="false">(E14-SUM(F14:G14))-K14</f>
        <v>9</v>
      </c>
      <c r="J14" s="21" t="n">
        <f aca="false">I14/E14</f>
        <v>0.236842105263158</v>
      </c>
      <c r="K14" s="20" t="n">
        <v>0</v>
      </c>
      <c r="L14" s="21" t="n">
        <f aca="false">K14/E14</f>
        <v>0</v>
      </c>
      <c r="M14" s="20" t="n">
        <v>67</v>
      </c>
      <c r="N14" s="22" t="s">
        <v>56</v>
      </c>
    </row>
    <row r="15" s="23" customFormat="true" ht="12.8" hidden="false" customHeight="false" outlineLevel="0" collapsed="false">
      <c r="A15" s="20" t="str">
        <f aca="false">'1'!A15</f>
        <v>FUNDAMENTOS DE INVESTIGACIÓN</v>
      </c>
      <c r="B15" s="20" t="s">
        <v>55</v>
      </c>
      <c r="C15" s="20" t="str">
        <f aca="false">'1'!C15</f>
        <v>111B</v>
      </c>
      <c r="D15" s="20" t="str">
        <f aca="false">'1'!D16</f>
        <v>IINF</v>
      </c>
      <c r="E15" s="20" t="n">
        <f aca="false">'1'!E15</f>
        <v>30</v>
      </c>
      <c r="F15" s="20" t="n">
        <v>10</v>
      </c>
      <c r="G15" s="20" t="n">
        <v>6</v>
      </c>
      <c r="H15" s="21" t="n">
        <f aca="false">F15/E15</f>
        <v>0.333333333333333</v>
      </c>
      <c r="I15" s="20" t="n">
        <f aca="false">(E15-SUM(F15:G15))-K15</f>
        <v>14</v>
      </c>
      <c r="J15" s="21" t="n">
        <f aca="false">I15/E15</f>
        <v>0.466666666666667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AUDITORÍA INFORMÁTICA</v>
      </c>
      <c r="B16" s="20" t="s">
        <v>55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27</v>
      </c>
      <c r="F16" s="20" t="n">
        <v>1</v>
      </c>
      <c r="G16" s="20" t="n">
        <v>3</v>
      </c>
      <c r="H16" s="21" t="n">
        <f aca="false">F16/E16</f>
        <v>0.037037037037037</v>
      </c>
      <c r="I16" s="20" t="n">
        <f aca="false">(E16-SUM(F16:G16))-K16</f>
        <v>23</v>
      </c>
      <c r="J16" s="21" t="n">
        <f aca="false">I16/E16</f>
        <v>0.851851851851852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DISEÑO DE NEGOCIOS DIGITALES</v>
      </c>
      <c r="B17" s="20" t="s">
        <v>55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8</v>
      </c>
      <c r="F17" s="20" t="n">
        <v>4</v>
      </c>
      <c r="G17" s="20" t="n">
        <v>5</v>
      </c>
      <c r="H17" s="21" t="n">
        <f aca="false">F17/E17</f>
        <v>0.5</v>
      </c>
      <c r="I17" s="20" t="n">
        <f aca="false">(E17-SUM(F17:G17))-K17</f>
        <v>-1</v>
      </c>
      <c r="J17" s="21" t="n">
        <f aca="false">I17/E17</f>
        <v>-0.125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39</v>
      </c>
      <c r="B28" s="25" t="s">
        <v>40</v>
      </c>
      <c r="C28" s="25" t="s">
        <v>40</v>
      </c>
      <c r="D28" s="25" t="s">
        <v>40</v>
      </c>
      <c r="E28" s="25" t="n">
        <f aca="false">SUM(E14:E27)</f>
        <v>103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0.563106796116505</v>
      </c>
      <c r="I28" s="25" t="n">
        <f aca="false">(E28-SUM(F28:G28))-K28</f>
        <v>45</v>
      </c>
      <c r="J28" s="26" t="n">
        <f aca="false">I28/E28</f>
        <v>0.436893203883495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42</v>
      </c>
      <c r="C33" s="30"/>
      <c r="D33" s="30"/>
      <c r="G33" s="4" t="s">
        <v>43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57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2023-10-04T21:13:27Z</dcterms:modified>
  <cp:revision>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