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media/image79.png" ContentType="image/png"/>
  <Override PartName="/xl/media/image78.png" ContentType="image/png"/>
  <Override PartName="/xl/media/image77.png" ContentType="image/png"/>
  <Override PartName="/xl/media/image76.png" ContentType="image/png"/>
  <Override PartName="/xl/media/image81.png" ContentType="image/png"/>
  <Override PartName="/xl/media/image75.png" ContentType="image/png"/>
  <Override PartName="/xl/media/image80.png" ContentType="image/png"/>
  <Override PartName="/xl/media/image74.png" ContentType="image/png"/>
  <Override PartName="/xl/media/image73.png" ContentType="image/png"/>
  <Override PartName="/xl/media/image72.png" ContentType="image/png"/>
  <Override PartName="/xl/styles.xml" ContentType="application/vnd.openxmlformats-officedocument.spreadsheetml.styles+xml"/>
  <Override PartName="/xl/comments4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<sst xmlns="http://schemas.openxmlformats.org/spreadsheetml/2006/main" count="227" uniqueCount="55">
  <si>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</si>
  <si>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</si>
  <si>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</si>
  <si>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</si>
  <si>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</si>
  <si>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</si>
  <si>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</si>
  <si>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</si>
  <si>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</si>
  <si>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</si>
  <si>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SEPTIEMBRE 2023 – ENERO 2024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</si>
  <si>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</si>
  <si>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</si>
  <si>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</si>
  <si>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</si>
  <si>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</si>
  <si>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</si>
  <si>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</si>
  <si>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</si>
  <si>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</si>
  <si>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</si>
  <si>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</si>
  <si>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</si>
  <si>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</si>
  <si>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</si>
  <si>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</si>
  <si>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</si>
  <si>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</si>
  <si>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</si>
  <si>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</si>
  <si>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</si>
  <si>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111B</t>
  </si>
  <si>
    <t xml:space="preserve">IMCT</t>
  </si>
  <si>
    <t xml:space="preserve">AUDITORÍA INFORMÁTICA</t>
  </si>
  <si>
    <t xml:space="preserve">510A</t>
  </si>
  <si>
    <t xml:space="preserve">DISEÑO DE NEGOCIOS DIGITALES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</si>
  <si>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</si>
  <si>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</si>
  <si>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</si>
  <si>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</si>
  <si>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</si>
  <si>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</si>
  <si>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</si>
  <si>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</si>
  <si>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</si>
  <si>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II</t>
  </si>
  <si>
    <t xml:space="preserve">III</t>
  </si>
  <si>
    <t xml:space="preserve">AUDITORIA INFORMÁTICA</t>
  </si>
  <si>
    <t xml:space="preserve">IV</t>
  </si>
  <si>
    <t xml:space="preserve">DISEÑO DE NEGOCIOS DIGITALES </t>
  </si>
  <si>
    <t xml:space="preserve">V</t>
  </si>
  <si>
    <t xml:space="preserve">VI</t>
  </si>
  <si>
    <t xml:space="preserve">Final</t>
  </si>
  <si>
    <t xml:space="preserve">T</t>
  </si>
  <si>
    <t xml:space="preserve">81%%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</si>
</sst>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2.png"/><Relationship Id="rId2" Type="http://schemas.openxmlformats.org/officeDocument/2006/relationships/image" Target="../media/image7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74.png"/><Relationship Id="rId2" Type="http://schemas.openxmlformats.org/officeDocument/2006/relationships/image" Target="../media/image75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76.png"/><Relationship Id="rId2" Type="http://schemas.openxmlformats.org/officeDocument/2006/relationships/image" Target="../media/image77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8.png"/><Relationship Id="rId2" Type="http://schemas.openxmlformats.org/officeDocument/2006/relationships/image" Target="../media/image79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80.png"/><Relationship Id="rId2" Type="http://schemas.openxmlformats.org/officeDocument/2006/relationships/image" Target="../media/image8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2433600</xdr:colOff>
      <xdr:row>0</xdr:row>
      <xdr:rowOff>742320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3600" cy="742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631440</xdr:colOff>
      <xdr:row>0</xdr:row>
      <xdr:rowOff>750960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4480" y="56160"/>
          <a:ext cx="1356480" cy="694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717840</xdr:colOff>
      <xdr:row>38</xdr:row>
      <xdr:rowOff>11880</xdr:rowOff>
    </xdr:to>
    <xdr:sp>
      <xdr:nvSpPr>
        <xdr:cNvPr id="2" name="CustomShape 1" hidden="1"/>
        <xdr:cNvSpPr/>
      </xdr:nvSpPr>
      <xdr:spPr>
        <a:xfrm>
          <a:off x="0" y="0"/>
          <a:ext cx="10021680" cy="9448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2433600</xdr:colOff>
      <xdr:row>0</xdr:row>
      <xdr:rowOff>742320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3600" cy="742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124200</xdr:colOff>
      <xdr:row>0</xdr:row>
      <xdr:rowOff>33480</xdr:rowOff>
    </xdr:from>
    <xdr:to>
      <xdr:col>13</xdr:col>
      <xdr:colOff>675000</xdr:colOff>
      <xdr:row>0</xdr:row>
      <xdr:rowOff>728280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8040" y="33480"/>
          <a:ext cx="1356480" cy="694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58680</xdr:rowOff>
    </xdr:to>
    <xdr:sp>
      <xdr:nvSpPr>
        <xdr:cNvPr id="5" name="CustomShape 1" hidden="1"/>
        <xdr:cNvSpPr/>
      </xdr:nvSpPr>
      <xdr:spPr>
        <a:xfrm>
          <a:off x="0" y="0"/>
          <a:ext cx="10020240" cy="9813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58680</xdr:rowOff>
    </xdr:to>
    <xdr:sp>
      <xdr:nvSpPr>
        <xdr:cNvPr id="6" name="CustomShape 1" hidden="1"/>
        <xdr:cNvSpPr/>
      </xdr:nvSpPr>
      <xdr:spPr>
        <a:xfrm>
          <a:off x="0" y="0"/>
          <a:ext cx="10020240" cy="9813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58680</xdr:rowOff>
    </xdr:to>
    <xdr:sp>
      <xdr:nvSpPr>
        <xdr:cNvPr id="7" name="CustomShape 1" hidden="1"/>
        <xdr:cNvSpPr/>
      </xdr:nvSpPr>
      <xdr:spPr>
        <a:xfrm>
          <a:off x="0" y="0"/>
          <a:ext cx="10020240" cy="9813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2433600</xdr:colOff>
      <xdr:row>0</xdr:row>
      <xdr:rowOff>742320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3600" cy="742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674640</xdr:colOff>
      <xdr:row>0</xdr:row>
      <xdr:rowOff>762120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7680" y="67320"/>
          <a:ext cx="1356480" cy="694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39</xdr:row>
      <xdr:rowOff>181080</xdr:rowOff>
    </xdr:to>
    <xdr:sp>
      <xdr:nvSpPr>
        <xdr:cNvPr id="10" name="CustomShape 1" hidden="1"/>
        <xdr:cNvSpPr/>
      </xdr:nvSpPr>
      <xdr:spPr>
        <a:xfrm>
          <a:off x="0" y="0"/>
          <a:ext cx="10019880" cy="9822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39</xdr:row>
      <xdr:rowOff>181080</xdr:rowOff>
    </xdr:to>
    <xdr:sp>
      <xdr:nvSpPr>
        <xdr:cNvPr id="11" name="CustomShape 1" hidden="1"/>
        <xdr:cNvSpPr/>
      </xdr:nvSpPr>
      <xdr:spPr>
        <a:xfrm>
          <a:off x="0" y="0"/>
          <a:ext cx="10019880" cy="9822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39</xdr:row>
      <xdr:rowOff>181080</xdr:rowOff>
    </xdr:to>
    <xdr:sp>
      <xdr:nvSpPr>
        <xdr:cNvPr id="12" name="CustomShape 1" hidden="1"/>
        <xdr:cNvSpPr/>
      </xdr:nvSpPr>
      <xdr:spPr>
        <a:xfrm>
          <a:off x="0" y="0"/>
          <a:ext cx="10019880" cy="9822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2433600</xdr:colOff>
      <xdr:row>0</xdr:row>
      <xdr:rowOff>742320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3600" cy="742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663480</xdr:colOff>
      <xdr:row>0</xdr:row>
      <xdr:rowOff>739800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6520" y="45000"/>
          <a:ext cx="1356480" cy="694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38</xdr:row>
      <xdr:rowOff>11160</xdr:rowOff>
    </xdr:to>
    <xdr:sp>
      <xdr:nvSpPr>
        <xdr:cNvPr id="15" name="CustomShape 1" hidden="1"/>
        <xdr:cNvSpPr/>
      </xdr:nvSpPr>
      <xdr:spPr>
        <a:xfrm>
          <a:off x="0" y="0"/>
          <a:ext cx="10019880" cy="9639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38</xdr:row>
      <xdr:rowOff>11160</xdr:rowOff>
    </xdr:to>
    <xdr:sp>
      <xdr:nvSpPr>
        <xdr:cNvPr id="16" name="CustomShape 1" hidden="1"/>
        <xdr:cNvSpPr/>
      </xdr:nvSpPr>
      <xdr:spPr>
        <a:xfrm>
          <a:off x="0" y="0"/>
          <a:ext cx="10019880" cy="9639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38</xdr:row>
      <xdr:rowOff>11160</xdr:rowOff>
    </xdr:to>
    <xdr:sp>
      <xdr:nvSpPr>
        <xdr:cNvPr id="17" name="CustomShape 1" hidden="1"/>
        <xdr:cNvSpPr/>
      </xdr:nvSpPr>
      <xdr:spPr>
        <a:xfrm>
          <a:off x="0" y="0"/>
          <a:ext cx="10019880" cy="9639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2433600</xdr:colOff>
      <xdr:row>0</xdr:row>
      <xdr:rowOff>742320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3600" cy="742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663120</xdr:colOff>
      <xdr:row>0</xdr:row>
      <xdr:rowOff>717120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6160" y="22320"/>
          <a:ext cx="1356480" cy="694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38</xdr:row>
      <xdr:rowOff>10800</xdr:rowOff>
    </xdr:to>
    <xdr:sp>
      <xdr:nvSpPr>
        <xdr:cNvPr id="20" name="CustomShape 1" hidden="1"/>
        <xdr:cNvSpPr/>
      </xdr:nvSpPr>
      <xdr:spPr>
        <a:xfrm>
          <a:off x="0" y="0"/>
          <a:ext cx="10019880" cy="9503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38</xdr:row>
      <xdr:rowOff>10800</xdr:rowOff>
    </xdr:to>
    <xdr:sp>
      <xdr:nvSpPr>
        <xdr:cNvPr id="21" name="CustomShape 1" hidden="1"/>
        <xdr:cNvSpPr/>
      </xdr:nvSpPr>
      <xdr:spPr>
        <a:xfrm>
          <a:off x="0" y="0"/>
          <a:ext cx="10019880" cy="9503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38</xdr:row>
      <xdr:rowOff>10800</xdr:rowOff>
    </xdr:to>
    <xdr:sp>
      <xdr:nvSpPr>
        <xdr:cNvPr id="22" name="CustomShape 1" hidden="1"/>
        <xdr:cNvSpPr/>
      </xdr:nvSpPr>
      <xdr:spPr>
        <a:xfrm>
          <a:off x="0" y="0"/>
          <a:ext cx="10019880" cy="9503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8" colorId="64" zoomScale="90" zoomScaleNormal="90" zoomScalePageLayoutView="100" workbookViewId="0">
      <selection pane="topLeft" activeCell="G37" activeCellId="0" sqref="G37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3" min="13" style="1" width="11.42"/>
    <col collapsed="false" customWidth="true" hidden="false" outlineLevel="0" max="14" min="14" style="1" width="13.89"/>
    <col collapsed="false" customWidth="false" hidden="false" outlineLevel="0" max="1025" min="15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5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38</v>
      </c>
      <c r="F14" s="20" t="n">
        <v>29</v>
      </c>
      <c r="G14" s="20"/>
      <c r="H14" s="21"/>
      <c r="I14" s="20" t="n">
        <v>9</v>
      </c>
      <c r="J14" s="21"/>
      <c r="K14" s="20" t="n">
        <v>0</v>
      </c>
      <c r="L14" s="21" t="n">
        <v>0</v>
      </c>
      <c r="M14" s="20" t="n">
        <v>64</v>
      </c>
      <c r="N14" s="22" t="n">
        <v>0.76</v>
      </c>
    </row>
    <row r="15" s="23" customFormat="true" ht="12.8" hidden="false" customHeight="false" outlineLevel="0" collapsed="false">
      <c r="A15" s="19" t="s">
        <v>28</v>
      </c>
      <c r="B15" s="20" t="s">
        <v>25</v>
      </c>
      <c r="C15" s="20" t="s">
        <v>31</v>
      </c>
      <c r="D15" s="20" t="s">
        <v>32</v>
      </c>
      <c r="E15" s="20" t="n">
        <v>30</v>
      </c>
      <c r="F15" s="20" t="n">
        <v>24</v>
      </c>
      <c r="G15" s="20"/>
      <c r="H15" s="21"/>
      <c r="I15" s="20" t="n">
        <v>6</v>
      </c>
      <c r="J15" s="21"/>
      <c r="K15" s="20" t="n">
        <v>0</v>
      </c>
      <c r="L15" s="21" t="n">
        <v>0</v>
      </c>
      <c r="M15" s="20" t="n">
        <v>69</v>
      </c>
      <c r="N15" s="22" t="n">
        <v>0.8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27</v>
      </c>
      <c r="F16" s="20" t="n">
        <v>25</v>
      </c>
      <c r="G16" s="20"/>
      <c r="H16" s="21"/>
      <c r="I16" s="20" t="n">
        <v>2</v>
      </c>
      <c r="J16" s="21"/>
      <c r="K16" s="20" t="n">
        <v>0</v>
      </c>
      <c r="L16" s="21" t="n">
        <v>0</v>
      </c>
      <c r="M16" s="20" t="n">
        <v>83</v>
      </c>
      <c r="N16" s="22" t="n">
        <v>0.74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36</v>
      </c>
      <c r="D17" s="20" t="s">
        <v>30</v>
      </c>
      <c r="E17" s="20" t="n">
        <v>8</v>
      </c>
      <c r="F17" s="20" t="n">
        <v>8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96</v>
      </c>
      <c r="N17" s="22" t="n">
        <v>0.88</v>
      </c>
    </row>
    <row r="18" s="23" customFormat="true" ht="23.85" hidden="false" customHeight="false" outlineLevel="0" collapsed="false">
      <c r="A18" s="19" t="s">
        <v>37</v>
      </c>
      <c r="B18" s="20" t="s">
        <v>25</v>
      </c>
      <c r="C18" s="20" t="s">
        <v>38</v>
      </c>
      <c r="D18" s="20" t="s">
        <v>30</v>
      </c>
      <c r="E18" s="20" t="n">
        <v>2</v>
      </c>
      <c r="F18" s="20" t="n">
        <v>2</v>
      </c>
      <c r="G18" s="20"/>
      <c r="H18" s="21"/>
      <c r="I18" s="20" t="n">
        <v>0</v>
      </c>
      <c r="J18" s="21"/>
      <c r="K18" s="20" t="n">
        <v>0</v>
      </c>
      <c r="L18" s="21" t="n">
        <v>0</v>
      </c>
      <c r="M18" s="20" t="n">
        <v>100</v>
      </c>
      <c r="N18" s="22" t="n">
        <v>1</v>
      </c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105</v>
      </c>
      <c r="F28" s="25" t="n">
        <f aca="false">SUM(F14:F27)</f>
        <v>88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82.4</v>
      </c>
      <c r="N28" s="27" t="n">
        <f aca="false">AVERAGE(N14:N27)</f>
        <v>0.836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44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28" colorId="64" zoomScale="90" zoomScaleNormal="90" zoomScalePageLayoutView="100" workbookViewId="0">
      <selection pane="topLeft" activeCell="G37" activeCellId="0" sqref="G37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9" t="n">
        <f aca="false">'1'!E8</f>
        <v>5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SEPTIEMBRE 2023 – ENERO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45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27</v>
      </c>
      <c r="G14" s="20"/>
      <c r="H14" s="21"/>
      <c r="I14" s="20" t="n">
        <f aca="false">(E14-SUM(F14:G14))-K14</f>
        <v>11</v>
      </c>
      <c r="J14" s="21"/>
      <c r="K14" s="20" t="n">
        <v>0</v>
      </c>
      <c r="L14" s="21" t="n">
        <f aca="false">K14/E14</f>
        <v>0</v>
      </c>
      <c r="M14" s="20" t="n">
        <v>56</v>
      </c>
      <c r="N14" s="22" t="n">
        <v>0.71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45</v>
      </c>
      <c r="C15" s="20" t="str">
        <f aca="false">'1'!C15</f>
        <v>111B</v>
      </c>
      <c r="D15" s="34" t="s">
        <v>32</v>
      </c>
      <c r="E15" s="20" t="n">
        <f aca="false">'1'!E15</f>
        <v>30</v>
      </c>
      <c r="F15" s="20" t="n">
        <v>22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59</v>
      </c>
      <c r="N15" s="22" t="n">
        <v>0.73</v>
      </c>
    </row>
    <row r="16" s="23" customFormat="true" ht="12.8" hidden="false" customHeight="false" outlineLevel="0" collapsed="false">
      <c r="A16" s="20" t="str">
        <f aca="false">'1'!A16</f>
        <v>AUDITORÍA INFORMÁTICA</v>
      </c>
      <c r="B16" s="20" t="s">
        <v>45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27</v>
      </c>
      <c r="F16" s="20" t="n">
        <v>26</v>
      </c>
      <c r="G16" s="20"/>
      <c r="H16" s="21"/>
      <c r="I16" s="20" t="n">
        <f aca="false">(E16-SUM(F16:G16))-K16</f>
        <v>1</v>
      </c>
      <c r="J16" s="21"/>
      <c r="K16" s="20" t="n">
        <v>0</v>
      </c>
      <c r="L16" s="21" t="n">
        <f aca="false">K16/E16</f>
        <v>0</v>
      </c>
      <c r="M16" s="20" t="n">
        <v>86</v>
      </c>
      <c r="N16" s="22" t="n">
        <v>0.85</v>
      </c>
    </row>
    <row r="17" s="23" customFormat="true" ht="22.35" hidden="false" customHeight="true" outlineLevel="0" collapsed="false">
      <c r="A17" s="20" t="str">
        <f aca="false">'1'!A17</f>
        <v>DISEÑO DE NEGOCIOS DIGITALES</v>
      </c>
      <c r="B17" s="20" t="s">
        <v>45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8</v>
      </c>
      <c r="F17" s="20" t="n">
        <v>8</v>
      </c>
      <c r="G17" s="20"/>
      <c r="H17" s="21"/>
      <c r="I17" s="20" t="n">
        <f aca="false">(E17-SUM(F17:G17))-K17</f>
        <v>0</v>
      </c>
      <c r="J17" s="21"/>
      <c r="K17" s="20" t="n">
        <v>0</v>
      </c>
      <c r="L17" s="21" t="n">
        <f aca="false">K17/E17</f>
        <v>0</v>
      </c>
      <c r="M17" s="20" t="n">
        <v>90</v>
      </c>
      <c r="N17" s="22" t="n">
        <v>1</v>
      </c>
    </row>
    <row r="18" s="23" customFormat="true" ht="26.1" hidden="false" customHeight="true" outlineLevel="0" collapsed="false">
      <c r="A18" s="20" t="s">
        <v>37</v>
      </c>
      <c r="B18" s="20" t="s">
        <v>45</v>
      </c>
      <c r="C18" s="20" t="s">
        <v>38</v>
      </c>
      <c r="D18" s="20" t="s">
        <v>30</v>
      </c>
      <c r="E18" s="20" t="n">
        <v>2</v>
      </c>
      <c r="F18" s="20" t="n">
        <v>2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f aca="false">K18/E18</f>
        <v>0</v>
      </c>
      <c r="M18" s="20" t="n">
        <v>94</v>
      </c>
      <c r="N18" s="22" t="n">
        <v>0.5</v>
      </c>
    </row>
    <row r="19" s="23" customFormat="true" ht="23.85" hidden="false" customHeight="false" outlineLevel="0" collapsed="false">
      <c r="A19" s="20" t="s">
        <v>37</v>
      </c>
      <c r="B19" s="20" t="s">
        <v>46</v>
      </c>
      <c r="C19" s="20" t="s">
        <v>38</v>
      </c>
      <c r="D19" s="20" t="s">
        <v>30</v>
      </c>
      <c r="E19" s="20" t="n">
        <v>2</v>
      </c>
      <c r="F19" s="20" t="n">
        <v>2</v>
      </c>
      <c r="G19" s="20"/>
      <c r="H19" s="21"/>
      <c r="I19" s="20" t="n">
        <f aca="false">(E19-SUM(F19:G19))-K19</f>
        <v>0</v>
      </c>
      <c r="J19" s="21"/>
      <c r="K19" s="20" t="n">
        <v>0</v>
      </c>
      <c r="L19" s="21" t="n">
        <f aca="false">K19/E19</f>
        <v>0</v>
      </c>
      <c r="M19" s="20" t="n">
        <v>100</v>
      </c>
      <c r="N19" s="22" t="n">
        <v>1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107</v>
      </c>
      <c r="F28" s="25" t="n">
        <f aca="false">SUM(F14:F27)</f>
        <v>87</v>
      </c>
      <c r="G28" s="25" t="n">
        <f aca="false">SUM(G14:G27)</f>
        <v>0</v>
      </c>
      <c r="H28" s="26"/>
      <c r="I28" s="25" t="n">
        <f aca="false">(E28-SUM(F28:G28))-K28</f>
        <v>20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80.8333333333333</v>
      </c>
      <c r="N28" s="27" t="n">
        <f aca="false">AVERAGE(N14:N27)</f>
        <v>0.798333333333333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44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9"/>
  <sheetViews>
    <sheetView showFormulas="false" showGridLines="true" showRowColHeaders="true" showZeros="true" rightToLeft="false" tabSelected="false" showOutlineSymbols="true" defaultGridColor="true" view="normal" topLeftCell="A26" colorId="64" zoomScale="90" zoomScaleNormal="90" zoomScalePageLayoutView="100" workbookViewId="0">
      <selection pane="topLeft" activeCell="G39" activeCellId="0" sqref="G39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9" t="n">
        <f aca="false">'1'!E8</f>
        <v>5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SEPTIEMBRE 2023 – ENERO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46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27</v>
      </c>
      <c r="G14" s="20"/>
      <c r="H14" s="21"/>
      <c r="I14" s="20" t="n">
        <f aca="false">(E14-SUM(F14:G14))-K14</f>
        <v>11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0.75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46</v>
      </c>
      <c r="C15" s="20" t="str">
        <f aca="false">'1'!C15</f>
        <v>111B</v>
      </c>
      <c r="D15" s="20" t="str">
        <f aca="false">'1'!D16</f>
        <v>IINF</v>
      </c>
      <c r="E15" s="20" t="n">
        <f aca="false">'1'!E15</f>
        <v>30</v>
      </c>
      <c r="F15" s="20" t="n">
        <v>13</v>
      </c>
      <c r="G15" s="20"/>
      <c r="H15" s="21"/>
      <c r="I15" s="20" t="n">
        <f aca="false">(E15-SUM(F15:G15))-K15</f>
        <v>17</v>
      </c>
      <c r="J15" s="21"/>
      <c r="K15" s="20" t="n">
        <v>0</v>
      </c>
      <c r="L15" s="21" t="n">
        <f aca="false">K15/E15</f>
        <v>0</v>
      </c>
      <c r="M15" s="20" t="n">
        <v>67</v>
      </c>
      <c r="N15" s="22" t="n">
        <v>0.68</v>
      </c>
    </row>
    <row r="16" s="23" customFormat="true" ht="12.8" hidden="false" customHeight="false" outlineLevel="0" collapsed="false">
      <c r="A16" s="20" t="s">
        <v>47</v>
      </c>
      <c r="B16" s="20" t="s">
        <v>48</v>
      </c>
      <c r="C16" s="20" t="s">
        <v>34</v>
      </c>
      <c r="D16" s="20" t="s">
        <v>30</v>
      </c>
      <c r="E16" s="20" t="n">
        <v>19</v>
      </c>
      <c r="F16" s="20" t="n">
        <v>12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62</v>
      </c>
      <c r="N16" s="22" t="n">
        <v>0.63</v>
      </c>
    </row>
    <row r="17" s="23" customFormat="true" ht="12.8" hidden="false" customHeight="false" outlineLevel="0" collapsed="false">
      <c r="A17" s="20" t="str">
        <f aca="false">'1'!A16</f>
        <v>AUDITORÍA INFORMÁTICA</v>
      </c>
      <c r="B17" s="20" t="s">
        <v>45</v>
      </c>
      <c r="C17" s="20" t="str">
        <f aca="false">'1'!C16</f>
        <v>510A</v>
      </c>
      <c r="D17" s="20" t="str">
        <f aca="false">'1'!D17</f>
        <v>IINF</v>
      </c>
      <c r="E17" s="20" t="n">
        <f aca="false">'1'!E16</f>
        <v>27</v>
      </c>
      <c r="F17" s="20" t="n">
        <v>3</v>
      </c>
      <c r="G17" s="20"/>
      <c r="H17" s="21"/>
      <c r="I17" s="20" t="n">
        <f aca="false">(E17-SUM(F17:G17))-K17</f>
        <v>24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0.75</v>
      </c>
    </row>
    <row r="18" s="23" customFormat="true" ht="12.8" hidden="false" customHeight="false" outlineLevel="0" collapsed="false">
      <c r="A18" s="20" t="s">
        <v>49</v>
      </c>
      <c r="B18" s="20" t="s">
        <v>46</v>
      </c>
      <c r="C18" s="20" t="s">
        <v>36</v>
      </c>
      <c r="D18" s="20" t="s">
        <v>30</v>
      </c>
      <c r="E18" s="20" t="n">
        <v>4</v>
      </c>
      <c r="F18" s="20" t="n">
        <v>1</v>
      </c>
      <c r="G18" s="20"/>
      <c r="H18" s="21"/>
      <c r="I18" s="20" t="n">
        <v>3</v>
      </c>
      <c r="J18" s="21"/>
      <c r="K18" s="20" t="n">
        <v>0</v>
      </c>
      <c r="L18" s="21" t="n">
        <v>0</v>
      </c>
      <c r="M18" s="20" t="n">
        <v>25</v>
      </c>
      <c r="N18" s="22" t="n">
        <v>0.25</v>
      </c>
    </row>
    <row r="19" s="23" customFormat="true" ht="27.2" hidden="false" customHeight="true" outlineLevel="0" collapsed="false">
      <c r="A19" s="20" t="str">
        <f aca="false">'1'!A17</f>
        <v>DISEÑO DE NEGOCIOS DIGITALES</v>
      </c>
      <c r="B19" s="20" t="s">
        <v>48</v>
      </c>
      <c r="C19" s="20" t="str">
        <f aca="false">'1'!C17</f>
        <v>710B</v>
      </c>
      <c r="D19" s="20" t="str">
        <f aca="false">'1'!D18</f>
        <v>IINF</v>
      </c>
      <c r="E19" s="20" t="n">
        <f aca="false">'1'!E17</f>
        <v>8</v>
      </c>
      <c r="F19" s="20" t="n">
        <v>7</v>
      </c>
      <c r="G19" s="20"/>
      <c r="H19" s="21"/>
      <c r="I19" s="20" t="n">
        <f aca="false">(E19-SUM(F19:G19))-K19</f>
        <v>1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0.78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39</v>
      </c>
      <c r="B30" s="25" t="s">
        <v>40</v>
      </c>
      <c r="C30" s="25" t="s">
        <v>40</v>
      </c>
      <c r="D30" s="25" t="s">
        <v>40</v>
      </c>
      <c r="E30" s="25" t="n">
        <f aca="false">SUM(E14:E29)</f>
        <v>126</v>
      </c>
      <c r="F30" s="25" t="n">
        <f aca="false">SUM(F14:F29)</f>
        <v>63</v>
      </c>
      <c r="G30" s="25" t="n">
        <f aca="false">SUM(G14:G29)</f>
        <v>0</v>
      </c>
      <c r="H30" s="26"/>
      <c r="I30" s="25" t="n">
        <f aca="false">(E30-SUM(F30:G30))-K30</f>
        <v>63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59.5</v>
      </c>
      <c r="N30" s="27" t="n">
        <f aca="false">AVERAGE(N14:N29)</f>
        <v>0.64</v>
      </c>
    </row>
    <row r="32" customFormat="false" ht="120" hidden="false" customHeight="true" outlineLevel="0" collapsed="false">
      <c r="A32" s="28" t="s">
        <v>41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42</v>
      </c>
      <c r="C35" s="30"/>
      <c r="D35" s="30"/>
      <c r="G35" s="4" t="s">
        <v>43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1"/>
      <c r="F37" s="31"/>
      <c r="G37" s="31"/>
      <c r="H37" s="31"/>
    </row>
    <row r="38" customFormat="false" ht="15" hidden="true" customHeight="false" outlineLevel="0" collapsed="false"/>
    <row r="39" customFormat="false" ht="45" hidden="false" customHeight="true" outlineLevel="0" collapsed="false">
      <c r="B39" s="32" t="str">
        <f aca="false">B10</f>
        <v>MTI. ROSARIO CARVAJAL HERNÁNDEZ</v>
      </c>
      <c r="C39" s="32"/>
      <c r="D39" s="32"/>
      <c r="E39" s="33"/>
      <c r="F39" s="33"/>
      <c r="G39" s="32" t="s">
        <v>44</v>
      </c>
      <c r="H39" s="32"/>
      <c r="I39" s="32"/>
      <c r="J39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5" colorId="64" zoomScale="90" zoomScaleNormal="90" zoomScalePageLayoutView="100" workbookViewId="0">
      <selection pane="topLeft" activeCell="G37" activeCellId="0" sqref="G37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9" t="n">
        <f aca="false">'1'!E8</f>
        <v>5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SEPTIEMBRE 2023 – ENERO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48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15</v>
      </c>
      <c r="G14" s="20"/>
      <c r="H14" s="21"/>
      <c r="I14" s="20" t="n">
        <f aca="false">(E14-SUM(F14:G14))-K14</f>
        <v>23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50</v>
      </c>
      <c r="C15" s="20" t="str">
        <f aca="false">'1'!C15</f>
        <v>111B</v>
      </c>
      <c r="D15" s="20" t="str">
        <f aca="false">'1'!D16</f>
        <v>IINF</v>
      </c>
      <c r="E15" s="20" t="n">
        <f aca="false">'1'!E15</f>
        <v>30</v>
      </c>
      <c r="F15" s="20" t="n">
        <v>11</v>
      </c>
      <c r="G15" s="20"/>
      <c r="H15" s="21"/>
      <c r="I15" s="20" t="n">
        <f aca="false">(E15-SUM(F15:G15))-K15</f>
        <v>19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AUDITORÍA INFORMÁTICA</v>
      </c>
      <c r="B16" s="20" t="s">
        <v>48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27</v>
      </c>
      <c r="F16" s="20" t="n">
        <v>1</v>
      </c>
      <c r="G16" s="20"/>
      <c r="H16" s="21"/>
      <c r="I16" s="20" t="n">
        <f aca="false">(E16-SUM(F16:G16))-K16</f>
        <v>26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DISEÑO DE NEGOCIOS DIGITALES</v>
      </c>
      <c r="B17" s="20" t="s">
        <v>50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8</v>
      </c>
      <c r="F17" s="20" t="n">
        <v>6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37</v>
      </c>
      <c r="B18" s="20" t="s">
        <v>51</v>
      </c>
      <c r="C18" s="20" t="s">
        <v>38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112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74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44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5" colorId="64" zoomScale="90" zoomScaleNormal="90" zoomScalePageLayoutView="100" workbookViewId="0">
      <selection pane="topLeft" activeCell="G37" activeCellId="0" sqref="G37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52</v>
      </c>
      <c r="C8" s="9"/>
      <c r="D8" s="10" t="s">
        <v>7</v>
      </c>
      <c r="E8" s="9" t="n">
        <f aca="false">'1'!E8</f>
        <v>5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SEPTIEMBRE 2023 – ENERO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53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15</v>
      </c>
      <c r="G14" s="20" t="n">
        <v>14</v>
      </c>
      <c r="H14" s="21" t="n">
        <f aca="false">F14/E14</f>
        <v>0.394736842105263</v>
      </c>
      <c r="I14" s="20" t="n">
        <f aca="false">(E14-SUM(F14:G14))-K14</f>
        <v>9</v>
      </c>
      <c r="J14" s="21" t="n">
        <f aca="false">I14/E14</f>
        <v>0.236842105263158</v>
      </c>
      <c r="K14" s="20" t="n">
        <v>0</v>
      </c>
      <c r="L14" s="21" t="n">
        <f aca="false">K14/E14</f>
        <v>0</v>
      </c>
      <c r="M14" s="20" t="n">
        <v>67</v>
      </c>
      <c r="N14" s="22" t="s">
        <v>54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53</v>
      </c>
      <c r="C15" s="20" t="str">
        <f aca="false">'1'!C15</f>
        <v>111B</v>
      </c>
      <c r="D15" s="20" t="str">
        <f aca="false">'1'!D16</f>
        <v>IINF</v>
      </c>
      <c r="E15" s="20" t="n">
        <f aca="false">'1'!E15</f>
        <v>30</v>
      </c>
      <c r="F15" s="20" t="n">
        <v>10</v>
      </c>
      <c r="G15" s="20" t="n">
        <v>6</v>
      </c>
      <c r="H15" s="21" t="n">
        <f aca="false">F15/E15</f>
        <v>0.333333333333333</v>
      </c>
      <c r="I15" s="20" t="n">
        <f aca="false">(E15-SUM(F15:G15))-K15</f>
        <v>14</v>
      </c>
      <c r="J15" s="21" t="n">
        <f aca="false">I15/E15</f>
        <v>0.466666666666667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AUDITORÍA INFORMÁTICA</v>
      </c>
      <c r="B16" s="20" t="s">
        <v>53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27</v>
      </c>
      <c r="F16" s="20" t="n">
        <v>1</v>
      </c>
      <c r="G16" s="20" t="n">
        <v>3</v>
      </c>
      <c r="H16" s="21" t="n">
        <f aca="false">F16/E16</f>
        <v>0.037037037037037</v>
      </c>
      <c r="I16" s="20" t="n">
        <f aca="false">(E16-SUM(F16:G16))-K16</f>
        <v>23</v>
      </c>
      <c r="J16" s="21" t="n">
        <f aca="false">I16/E16</f>
        <v>0.851851851851852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DISEÑO DE NEGOCIOS DIGITALES</v>
      </c>
      <c r="B17" s="20" t="s">
        <v>53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8</v>
      </c>
      <c r="F17" s="20" t="n">
        <v>4</v>
      </c>
      <c r="G17" s="20" t="n">
        <v>5</v>
      </c>
      <c r="H17" s="21" t="n">
        <f aca="false">F17/E17</f>
        <v>0.5</v>
      </c>
      <c r="I17" s="20" t="n">
        <f aca="false">(E17-SUM(F17:G17))-K17</f>
        <v>-1</v>
      </c>
      <c r="J17" s="21" t="n">
        <f aca="false">I17/E17</f>
        <v>-0.125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103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0.563106796116505</v>
      </c>
      <c r="I28" s="25" t="n">
        <f aca="false">(E28-SUM(F28:G28))-K28</f>
        <v>45</v>
      </c>
      <c r="J28" s="26" t="n">
        <f aca="false">I28/E28</f>
        <v>0.436893203883495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44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1071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2023-10-31T20:16:58Z</dcterms:modified>
  <cp:revision>87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