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SEMESTRE SEPT 23- ENE 24\ESCOLARIZADO\REPORTES\2DO REPORTE\"/>
    </mc:Choice>
  </mc:AlternateContent>
  <xr:revisionPtr revIDLastSave="0" documentId="13_ncr:1_{474B8EE5-A6A6-45E1-ABF9-62B43DCB4F36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B10" i="25"/>
  <c r="B37" i="25" s="1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B10" i="24"/>
  <c r="B37" i="24" s="1"/>
  <c r="N28" i="23"/>
  <c r="M28" i="23"/>
  <c r="K28" i="23"/>
  <c r="G28" i="23"/>
  <c r="F28" i="23"/>
  <c r="B10" i="23"/>
  <c r="B37" i="23" s="1"/>
  <c r="B10" i="22"/>
  <c r="B37" i="22"/>
  <c r="H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5" i="25" l="1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<sst xmlns="http://schemas.openxmlformats.org/spreadsheetml/2006/main" count="204" uniqueCount="47">
  <si>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</si>
  <si>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</si>
  <si>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</si>
  <si>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</si>
  <si>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</si>
  <si>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</si>
  <si>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</si>
  <si>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</si>
  <si>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</si>
  <si>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</si>
  <si>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</si>
  <si>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</si>
  <si>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</si>
  <si>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</si>
  <si>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</si>
  <si>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</si>
  <si>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</si>
  <si>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</si>
  <si>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</si>
  <si>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</si>
  <si>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</si>
  <si>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</si>
  <si>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</si>
  <si>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</si>
  <si>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</si>
  <si>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</si>
  <si>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</si>
  <si>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</si>
  <si>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</si>
  <si>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</si>
  <si>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GESTION EMPRESARIAL</t>
  </si>
  <si>
    <t>Irma de Jesus Hernández Ruiz</t>
  </si>
  <si>
    <t>Sept 23- Ene 24</t>
  </si>
  <si>
    <t>FUNDAMENTOS DE GESTION EMPRESARIAL</t>
  </si>
  <si>
    <t>107B</t>
  </si>
  <si>
    <t>107C</t>
  </si>
  <si>
    <t>IGEM</t>
  </si>
  <si>
    <t>HABILIDADES DIRECTIVAS I</t>
  </si>
  <si>
    <t>307 B</t>
  </si>
  <si>
    <t>307 C</t>
  </si>
  <si>
    <t>GESTIÓN DE LA PROPIEDAD INTELECTUAL EN LAS ORGANIZACIONES</t>
  </si>
  <si>
    <t>707A</t>
  </si>
  <si>
    <t>II</t>
  </si>
  <si>
    <t>307B</t>
  </si>
  <si>
    <t>307C</t>
  </si>
  <si>
    <t>Mtra. Ana Karenina Cordoba Ferman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</si>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</sst>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257735</xdr:colOff>
      <xdr:row>33</xdr:row>
      <xdr:rowOff>201707</xdr:rowOff>
    </xdr:from>
    <xdr:to>
      <xdr:col>3</xdr:col>
      <xdr:colOff>982046</xdr:colOff>
      <xdr:row>33</xdr:row>
      <xdr:rowOff>784411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893B52-5ACE-F6AC-93AF-16B14E3B0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853" y="8135472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410546</xdr:colOff>
      <xdr:row>33</xdr:row>
      <xdr:rowOff>582704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917AAA0-264B-492E-BC2E-92E58304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53" y="7295029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268943</xdr:colOff>
      <xdr:row>33</xdr:row>
      <xdr:rowOff>179296</xdr:rowOff>
    </xdr:from>
    <xdr:to>
      <xdr:col>3</xdr:col>
      <xdr:colOff>993254</xdr:colOff>
      <xdr:row>33</xdr:row>
      <xdr:rowOff>762000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EE6CCA-570C-47DD-9C02-65C14F59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0061" y="7474325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7" zoomScale="85" zoomScaleNormal="85" zoomScaleSheetLayoutView="100" workbookViewId="0">
      <selection activeCell="D14" sqref="D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29" t="s">
        <v>32</v>
      </c>
      <c r="M8" s="29"/>
      <c r="N8" s="29"/>
    </row>
    <row r="10" spans="1:14" ht="13" x14ac:dyDescent="0.3">
      <c r="A10" s="4" t="s">
        <v>8</v>
      </c>
      <c r="B10" s="29" t="s">
        <v>31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8" t="s">
        <v>33</v>
      </c>
      <c r="B14" s="9" t="s">
        <v>21</v>
      </c>
      <c r="C14" s="9" t="s">
        <v>34</v>
      </c>
      <c r="D14" s="9" t="s">
        <v>36</v>
      </c>
      <c r="E14" s="9">
        <v>30</v>
      </c>
      <c r="F14" s="9">
        <v>23</v>
      </c>
      <c r="G14" s="9"/>
      <c r="H14" s="10"/>
      <c r="I14" s="9">
        <v>7</v>
      </c>
      <c r="J14" s="10"/>
      <c r="K14" s="9">
        <v>0</v>
      </c>
      <c r="L14" s="10">
        <v>0</v>
      </c>
      <c r="M14" s="9">
        <v>67</v>
      </c>
      <c r="N14" s="15">
        <v>0.77</v>
      </c>
    </row>
    <row r="15" spans="1:14" s="11" customFormat="1" ht="25" x14ac:dyDescent="0.25">
      <c r="A15" s="8" t="s">
        <v>33</v>
      </c>
      <c r="B15" s="9" t="s">
        <v>21</v>
      </c>
      <c r="C15" s="9" t="s">
        <v>35</v>
      </c>
      <c r="D15" s="9" t="s">
        <v>36</v>
      </c>
      <c r="E15" s="9">
        <v>30</v>
      </c>
      <c r="F15" s="9">
        <v>27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75</v>
      </c>
      <c r="N15" s="15">
        <v>0.87</v>
      </c>
    </row>
    <row r="16" spans="1:14" s="11" customFormat="1" x14ac:dyDescent="0.25">
      <c r="A16" s="8" t="s">
        <v>37</v>
      </c>
      <c r="B16" s="9" t="s">
        <v>21</v>
      </c>
      <c r="C16" s="9" t="s">
        <v>38</v>
      </c>
      <c r="D16" s="9" t="s">
        <v>36</v>
      </c>
      <c r="E16" s="9">
        <v>17</v>
      </c>
      <c r="F16" s="9">
        <v>14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76</v>
      </c>
      <c r="N16" s="15">
        <v>0.71</v>
      </c>
    </row>
    <row r="17" spans="1:14" s="11" customFormat="1" ht="25" x14ac:dyDescent="0.25">
      <c r="A17" s="8" t="s">
        <v>37</v>
      </c>
      <c r="B17" s="9" t="s">
        <v>21</v>
      </c>
      <c r="C17" s="9" t="s">
        <v>39</v>
      </c>
      <c r="D17" s="9" t="s">
        <v>36</v>
      </c>
      <c r="E17" s="9">
        <v>16</v>
      </c>
      <c r="F17" s="9">
        <v>16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94</v>
      </c>
      <c r="N17" s="15">
        <v>0.69</v>
      </c>
    </row>
    <row r="18" spans="1:14" s="11" customFormat="1" ht="25" x14ac:dyDescent="0.25">
      <c r="A18" s="8" t="s">
        <v>40</v>
      </c>
      <c r="B18" s="9" t="s">
        <v>21</v>
      </c>
      <c r="C18" s="9" t="s">
        <v>41</v>
      </c>
      <c r="D18" s="9" t="s">
        <v>36</v>
      </c>
      <c r="E18" s="9">
        <v>30</v>
      </c>
      <c r="F18" s="9">
        <v>30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96</v>
      </c>
      <c r="N18" s="15">
        <v>0.67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110</v>
      </c>
      <c r="G28" s="17">
        <f>SUM(G14:G27)</f>
        <v>0</v>
      </c>
      <c r="H28" s="18">
        <f>SUM(F28:G28)/E28</f>
        <v>0.89430894308943087</v>
      </c>
      <c r="I28" s="17">
        <f t="shared" ref="I28" si="0">(E28-SUM(F28:G28))-K28</f>
        <v>13</v>
      </c>
      <c r="J28" s="18">
        <f t="shared" ref="J28" si="1">I28/E28</f>
        <v>0.10569105691056911</v>
      </c>
      <c r="K28" s="17">
        <f>SUM(K14:K27)</f>
        <v>0</v>
      </c>
      <c r="L28" s="18">
        <f t="shared" ref="L28" si="2">K28/E28</f>
        <v>0</v>
      </c>
      <c r="M28" s="17">
        <f>AVERAGE(M14:M27)</f>
        <v>81.599999999999994</v>
      </c>
      <c r="N28" s="19">
        <f>AVERAGE(N14:N27)</f>
        <v>0.74199999999999999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Irma de Jesus Hernández Ruiz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2" zoomScale="85" zoomScaleNormal="85" zoomScaleSheetLayoutView="100" workbookViewId="0">
      <selection activeCell="D23" sqref="D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2</v>
      </c>
      <c r="C8" s="29"/>
      <c r="D8" s="14" t="s">
        <v>5</v>
      </c>
      <c r="E8" s="20"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">
        <v>32</v>
      </c>
      <c r="M8" s="29"/>
      <c r="N8" s="29"/>
    </row>
    <row r="10" spans="1:14" ht="13" x14ac:dyDescent="0.3">
      <c r="A10" s="4" t="s">
        <v>8</v>
      </c>
      <c r="B10" s="29" t="str">
        <f>'1'!B10</f>
        <v>Irma de Jesus Hernández Ruiz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33</v>
      </c>
      <c r="B14" s="9" t="s">
        <v>46</v>
      </c>
      <c r="C14" s="9" t="s">
        <v>34</v>
      </c>
      <c r="D14" s="9" t="s">
        <v>36</v>
      </c>
      <c r="E14" s="9">
        <v>30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9" t="s">
        <v>33</v>
      </c>
      <c r="B15" s="9" t="s">
        <v>46</v>
      </c>
      <c r="C15" s="9" t="s">
        <v>35</v>
      </c>
      <c r="D15" s="9" t="s">
        <v>36</v>
      </c>
      <c r="E15" s="9">
        <v>30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21" t="s">
        <v>37</v>
      </c>
      <c r="B16" s="9" t="s">
        <v>42</v>
      </c>
      <c r="C16" s="9" t="s">
        <v>43</v>
      </c>
      <c r="D16" s="9" t="s">
        <v>36</v>
      </c>
      <c r="E16" s="9">
        <v>17</v>
      </c>
      <c r="F16" s="9">
        <v>16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88</v>
      </c>
      <c r="N16" s="15">
        <v>0.82</v>
      </c>
    </row>
    <row r="17" spans="1:14" s="11" customFormat="1" x14ac:dyDescent="0.25">
      <c r="A17" s="21" t="s">
        <v>37</v>
      </c>
      <c r="B17" s="9" t="s">
        <v>42</v>
      </c>
      <c r="C17" s="9" t="s">
        <v>44</v>
      </c>
      <c r="D17" s="9" t="s">
        <v>36</v>
      </c>
      <c r="E17" s="9">
        <v>16</v>
      </c>
      <c r="F17" s="9">
        <v>15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93</v>
      </c>
      <c r="N17" s="15">
        <v>0.88</v>
      </c>
    </row>
    <row r="18" spans="1:14" s="11" customFormat="1" ht="25" x14ac:dyDescent="0.25">
      <c r="A18" s="21" t="s">
        <v>40</v>
      </c>
      <c r="B18" s="9" t="s">
        <v>42</v>
      </c>
      <c r="C18" s="9" t="s">
        <v>41</v>
      </c>
      <c r="D18" s="9" t="s">
        <v>36</v>
      </c>
      <c r="E18" s="9">
        <v>30</v>
      </c>
      <c r="F18" s="9">
        <v>29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94</v>
      </c>
      <c r="N18" s="15">
        <v>0.87</v>
      </c>
    </row>
    <row r="19" spans="1:14" s="11" customFormat="1" x14ac:dyDescent="0.25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60</v>
      </c>
      <c r="G28" s="17">
        <f>SUM(G14:G27)</f>
        <v>0</v>
      </c>
      <c r="H28" s="18">
        <f>SUM(F28:G28)/E28</f>
        <v>0.48780487804878048</v>
      </c>
      <c r="I28" s="17">
        <f t="shared" ref="I28" si="0">(E28-SUM(F28:G28))-K28</f>
        <v>63</v>
      </c>
      <c r="J28" s="18">
        <f t="shared" ref="J28" si="1">I28/E28</f>
        <v>0.51219512195121952</v>
      </c>
      <c r="K28" s="17">
        <f>SUM(K14:K27)</f>
        <v>0</v>
      </c>
      <c r="L28" s="18">
        <f t="shared" ref="L28" si="2">K28/E28</f>
        <v>0</v>
      </c>
      <c r="M28" s="17">
        <f>AVERAGE(M14:M27)</f>
        <v>91.666666666666671</v>
      </c>
      <c r="N28" s="19">
        <f>AVERAGE(N14:N27)</f>
        <v>0.85666666666666658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Irma de Jesus Hernández Ruiz</v>
      </c>
      <c r="C37" s="23"/>
      <c r="D37" s="23"/>
      <c r="E37" s="13"/>
      <c r="F37" s="13"/>
      <c r="G37" s="23" t="s">
        <v>45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/>
      <c r="C8" s="29"/>
      <c r="D8" s="14" t="s">
        <v>5</v>
      </c>
      <c r="E8" s="20"/>
      <c r="F8"/>
      <c r="G8" s="4" t="s">
        <v>6</v>
      </c>
      <c r="H8" s="20"/>
      <c r="I8" s="35" t="s">
        <v>7</v>
      </c>
      <c r="J8" s="35"/>
      <c r="K8" s="35"/>
      <c r="L8" s="29"/>
      <c r="M8" s="29"/>
      <c r="N8" s="29"/>
    </row>
    <row r="10" spans="1:14" ht="13" x14ac:dyDescent="0.3">
      <c r="A10" s="4" t="s">
        <v>8</v>
      </c>
      <c r="B10" s="29" t="str">
        <f>'1'!B10</f>
        <v>Irma de Jesus Hernández Ruiz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Irma de Jesus Hernández Ruiz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E8" sqref="E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4</v>
      </c>
      <c r="C8" s="29"/>
      <c r="D8" s="14" t="s">
        <v>5</v>
      </c>
      <c r="E8" s="20"/>
      <c r="F8"/>
      <c r="G8" s="4" t="s">
        <v>6</v>
      </c>
      <c r="H8" s="20"/>
      <c r="I8" s="35" t="s">
        <v>7</v>
      </c>
      <c r="J8" s="35"/>
      <c r="K8" s="35"/>
      <c r="L8" s="29"/>
      <c r="M8" s="29"/>
      <c r="N8" s="29"/>
    </row>
    <row r="10" spans="1:14" ht="13" x14ac:dyDescent="0.3">
      <c r="A10" s="4" t="s">
        <v>8</v>
      </c>
      <c r="B10" s="29" t="str">
        <f>'1'!B10</f>
        <v>Irma de Jesus Hernández Ruiz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9" t="str">
        <f>'1'!A15</f>
        <v>FUNDAMENTOS DE GESTION EMPRESARIAL</v>
      </c>
      <c r="B15" s="9"/>
      <c r="C15" s="9" t="str">
        <f>'1'!C15</f>
        <v>107C</v>
      </c>
      <c r="D15" s="9" t="str">
        <f>'1'!D15</f>
        <v>IGEM</v>
      </c>
      <c r="E15" s="9">
        <f>'1'!E15</f>
        <v>30</v>
      </c>
      <c r="F15" s="9"/>
      <c r="G15" s="9"/>
      <c r="H15" s="10">
        <f t="shared" ref="H15:H27" si="0">F15/E15</f>
        <v>0</v>
      </c>
      <c r="I15" s="9">
        <f t="shared" ref="I15:I28" si="1">(E15-SUM(F15:G15))-K15</f>
        <v>30</v>
      </c>
      <c r="J15" s="10">
        <f t="shared" ref="J15:J28" si="2">I15/E15</f>
        <v>1</v>
      </c>
      <c r="K15" s="9"/>
      <c r="L15" s="10">
        <f t="shared" ref="L15:L28" si="3">K15/E15</f>
        <v>0</v>
      </c>
      <c r="M15" s="9"/>
      <c r="N15" s="15"/>
    </row>
    <row r="16" spans="1:14" s="11" customFormat="1" x14ac:dyDescent="0.25">
      <c r="A16" s="9" t="str">
        <f>'1'!A16</f>
        <v>HABILIDADES DIRECTIVAS I</v>
      </c>
      <c r="B16" s="9"/>
      <c r="C16" s="9" t="str">
        <f>'1'!C16</f>
        <v>307 B</v>
      </c>
      <c r="D16" s="9" t="str">
        <f>'1'!D16</f>
        <v>IGEM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'1'!A17</f>
        <v>HABILIDADES DIRECTIVAS I</v>
      </c>
      <c r="B17" s="9"/>
      <c r="C17" s="9" t="str">
        <f>'1'!C17</f>
        <v>307 C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GESTIÓN DE LA PROPIEDAD INTELECTUAL EN LAS ORGANIZACIONES</v>
      </c>
      <c r="B18" s="9"/>
      <c r="C18" s="9" t="str">
        <f>'1'!C18</f>
        <v>707A</v>
      </c>
      <c r="D18" s="9" t="str">
        <f>'1'!D18</f>
        <v>IGEM</v>
      </c>
      <c r="E18" s="9">
        <f>'1'!E18</f>
        <v>30</v>
      </c>
      <c r="F18" s="9"/>
      <c r="G18" s="9"/>
      <c r="H18" s="10">
        <f t="shared" si="0"/>
        <v>0</v>
      </c>
      <c r="I18" s="9">
        <f t="shared" si="1"/>
        <v>30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Irma de Jesus Hernández Ruiz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/>
      <c r="C8" s="29"/>
      <c r="D8" s="14" t="s">
        <v>5</v>
      </c>
      <c r="E8" s="20"/>
      <c r="F8"/>
      <c r="G8" s="4" t="s">
        <v>6</v>
      </c>
      <c r="H8" s="20"/>
      <c r="I8" s="35" t="s">
        <v>7</v>
      </c>
      <c r="J8" s="35"/>
      <c r="K8" s="35"/>
      <c r="L8" s="29"/>
      <c r="M8" s="29"/>
      <c r="N8" s="29"/>
    </row>
    <row r="10" spans="1:14" ht="13" x14ac:dyDescent="0.3">
      <c r="A10" s="4" t="s">
        <v>8</v>
      </c>
      <c r="B10" s="29" t="str">
        <f>'1'!B10</f>
        <v>Irma de Jesus Hernández Ruiz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9" t="str">
        <f>'1'!A15</f>
        <v>FUNDAMENTOS DE GESTION EMPRESARIAL</v>
      </c>
      <c r="B15" s="9"/>
      <c r="C15" s="9" t="str">
        <f>'1'!C15</f>
        <v>107C</v>
      </c>
      <c r="D15" s="9" t="str">
        <f>'1'!D15</f>
        <v>IGEM</v>
      </c>
      <c r="E15" s="9">
        <f>'1'!E15</f>
        <v>30</v>
      </c>
      <c r="F15" s="9"/>
      <c r="G15" s="9"/>
      <c r="H15" s="10">
        <f t="shared" ref="H15:H27" si="0">F15/E15</f>
        <v>0</v>
      </c>
      <c r="I15" s="9">
        <f t="shared" ref="I15:I28" si="1">(E15-SUM(F15:G15))-K15</f>
        <v>30</v>
      </c>
      <c r="J15" s="10">
        <f t="shared" ref="J15:J28" si="2">I15/E15</f>
        <v>1</v>
      </c>
      <c r="K15" s="9"/>
      <c r="L15" s="10">
        <f t="shared" ref="L15:L28" si="3">K15/E15</f>
        <v>0</v>
      </c>
      <c r="M15" s="9"/>
      <c r="N15" s="15"/>
    </row>
    <row r="16" spans="1:14" s="11" customFormat="1" x14ac:dyDescent="0.25">
      <c r="A16" s="9" t="str">
        <f>'1'!A16</f>
        <v>HABILIDADES DIRECTIVAS I</v>
      </c>
      <c r="B16" s="9"/>
      <c r="C16" s="9" t="str">
        <f>'1'!C16</f>
        <v>307 B</v>
      </c>
      <c r="D16" s="9" t="str">
        <f>'1'!D16</f>
        <v>IGEM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'1'!A17</f>
        <v>HABILIDADES DIRECTIVAS I</v>
      </c>
      <c r="B17" s="9"/>
      <c r="C17" s="9" t="str">
        <f>'1'!C17</f>
        <v>307 C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GESTIÓN DE LA PROPIEDAD INTELECTUAL EN LAS ORGANIZACIONES</v>
      </c>
      <c r="B18" s="9"/>
      <c r="C18" s="9" t="str">
        <f>'1'!C18</f>
        <v>707A</v>
      </c>
      <c r="D18" s="9" t="str">
        <f>'1'!D18</f>
        <v>IGEM</v>
      </c>
      <c r="E18" s="9">
        <f>'1'!E18</f>
        <v>30</v>
      </c>
      <c r="F18" s="9"/>
      <c r="G18" s="9"/>
      <c r="H18" s="10">
        <f t="shared" si="0"/>
        <v>0</v>
      </c>
      <c r="I18" s="9">
        <f t="shared" si="1"/>
        <v>30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Irma de Jesus Hernández Ruiz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Irma de Jesús</cp:lastModifiedBy>
  <cp:revision/>
  <dcterms:created xsi:type="dcterms:W3CDTF">2021-11-22T14:45:25Z</dcterms:created>
  <dcterms:modified xsi:type="dcterms:W3CDTF">2023-11-09T00:35:23Z</dcterms:modified>
  <cp:category/>
  <cp:contentStatus/>
</cp:coreProperties>
</file>