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REPORTES\4TO REPORTE\"/>
    </mc:Choice>
  </mc:AlternateContent>
  <xr:revisionPtr revIDLastSave="0" documentId="13_ncr:1_{1E3648F5-2447-4766-9161-47E09C390FC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18" i="24"/>
  <c r="D18" i="24"/>
  <c r="D17" i="24"/>
  <c r="E15" i="24"/>
  <c r="D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7" i="24"/>
  <c r="L18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<sst xmlns="http://schemas.openxmlformats.org/spreadsheetml/2006/main" count="278" uniqueCount="52">
  <si>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</si>
  <si>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</si>
  <si>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</si>
  <si>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</si>
  <si>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</si>
  <si>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</si>
  <si>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</si>
  <si>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</si>
  <si>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</si>
  <si>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</si>
  <si>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</si>
  <si>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</si>
  <si>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</si>
  <si>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</si>
  <si>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</si>
  <si>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</si>
  <si>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</si>
  <si>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</si>
  <si>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</si>
  <si>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</si>
  <si>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</si>
  <si>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</si>
  <si>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</si>
  <si>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</si>
  <si>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</si>
  <si>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</si>
  <si>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</si>
  <si>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</si>
  <si>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</si>
  <si>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</si>
  <si>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</si>
  <si>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</si>
  <si>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Sept 23- Ene 24</t>
  </si>
  <si>
    <t>FUNDAMENTOS DE GESTION EMPRESARIAL</t>
  </si>
  <si>
    <t>107B</t>
  </si>
  <si>
    <t>107C</t>
  </si>
  <si>
    <t>IGEM</t>
  </si>
  <si>
    <t>HABILIDADES DIRECTIVAS I</t>
  </si>
  <si>
    <t>307 B</t>
  </si>
  <si>
    <t>307 C</t>
  </si>
  <si>
    <t>GESTIÓN DE LA PROPIEDAD INTELECTUAL EN LAS ORGANIZACIONES</t>
  </si>
  <si>
    <t>707A</t>
  </si>
  <si>
    <t>II</t>
  </si>
  <si>
    <t>307B</t>
  </si>
  <si>
    <t>307C</t>
  </si>
  <si>
    <t>Mtra. Ana Karenina Cordoba Ferman</t>
  </si>
  <si>
    <t>SE</t>
  </si>
  <si>
    <t>III</t>
  </si>
  <si>
    <t>IV</t>
  </si>
  <si>
    <t>V</t>
  </si>
  <si>
    <t>VI</t>
  </si>
  <si>
    <t>GESTION DE LA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</si>
</sst>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D14" sqref="D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32</v>
      </c>
      <c r="M8" s="34"/>
      <c r="N8" s="34"/>
    </row>
    <row r="10" spans="1:14" ht="13" x14ac:dyDescent="0.3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8" t="s">
        <v>33</v>
      </c>
      <c r="B14" s="9" t="s">
        <v>21</v>
      </c>
      <c r="C14" s="9" t="s">
        <v>34</v>
      </c>
      <c r="D14" s="9" t="s">
        <v>36</v>
      </c>
      <c r="E14" s="9"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67</v>
      </c>
      <c r="N14" s="15">
        <v>0.77</v>
      </c>
    </row>
    <row r="15" spans="1:14" s="11" customFormat="1" ht="25" x14ac:dyDescent="0.25">
      <c r="A15" s="8" t="s">
        <v>33</v>
      </c>
      <c r="B15" s="9" t="s">
        <v>21</v>
      </c>
      <c r="C15" s="9" t="s">
        <v>35</v>
      </c>
      <c r="D15" s="9" t="s">
        <v>36</v>
      </c>
      <c r="E15" s="9">
        <v>30</v>
      </c>
      <c r="F15" s="9">
        <v>27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75</v>
      </c>
      <c r="N15" s="15">
        <v>0.87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17</v>
      </c>
      <c r="F16" s="9">
        <v>14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76</v>
      </c>
      <c r="N16" s="15">
        <v>0.71</v>
      </c>
    </row>
    <row r="17" spans="1:14" s="11" customFormat="1" ht="25" x14ac:dyDescent="0.25">
      <c r="A17" s="8" t="s">
        <v>37</v>
      </c>
      <c r="B17" s="9" t="s">
        <v>21</v>
      </c>
      <c r="C17" s="9" t="s">
        <v>39</v>
      </c>
      <c r="D17" s="9" t="s">
        <v>36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94</v>
      </c>
      <c r="N17" s="15">
        <v>0.69</v>
      </c>
    </row>
    <row r="18" spans="1:14" s="11" customFormat="1" ht="25" x14ac:dyDescent="0.25">
      <c r="A18" s="8" t="s">
        <v>40</v>
      </c>
      <c r="B18" s="9" t="s">
        <v>21</v>
      </c>
      <c r="C18" s="9" t="s">
        <v>41</v>
      </c>
      <c r="D18" s="9" t="s">
        <v>36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96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110</v>
      </c>
      <c r="G28" s="17">
        <f>SUM(G14:G27)</f>
        <v>0</v>
      </c>
      <c r="H28" s="18">
        <f>SUM(F28:G28)/E28</f>
        <v>0.89430894308943087</v>
      </c>
      <c r="I28" s="17">
        <f t="shared" ref="I28" si="0">(E28-SUM(F28:G28))-K28</f>
        <v>13</v>
      </c>
      <c r="J28" s="18">
        <f t="shared" ref="J28" si="1">I28/E28</f>
        <v>0.10569105691056911</v>
      </c>
      <c r="K28" s="17">
        <f>SUM(K14:K27)</f>
        <v>0</v>
      </c>
      <c r="L28" s="18">
        <f t="shared" ref="L28" si="2">K28/E28</f>
        <v>0</v>
      </c>
      <c r="M28" s="17">
        <f>AVERAGE(M14:M27)</f>
        <v>81.599999999999994</v>
      </c>
      <c r="N28" s="19">
        <f>AVERAGE(N14:N27)</f>
        <v>0.74199999999999999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G15" sqref="G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">
        <v>32</v>
      </c>
      <c r="M8" s="34"/>
      <c r="N8" s="34"/>
    </row>
    <row r="10" spans="1:14" ht="13" x14ac:dyDescent="0.3">
      <c r="A10" s="4" t="s">
        <v>8</v>
      </c>
      <c r="B10" s="34" t="str">
        <f>'1'!B10</f>
        <v>Irma de Jesus Hernández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33</v>
      </c>
      <c r="B14" s="9" t="s">
        <v>46</v>
      </c>
      <c r="C14" s="9" t="s">
        <v>34</v>
      </c>
      <c r="D14" s="9" t="s">
        <v>36</v>
      </c>
      <c r="E14" s="9">
        <v>30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33</v>
      </c>
      <c r="B15" s="9" t="s">
        <v>46</v>
      </c>
      <c r="C15" s="9" t="s">
        <v>35</v>
      </c>
      <c r="D15" s="9" t="s">
        <v>36</v>
      </c>
      <c r="E15" s="9">
        <v>30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21" t="s">
        <v>37</v>
      </c>
      <c r="B16" s="9" t="s">
        <v>42</v>
      </c>
      <c r="C16" s="9" t="s">
        <v>43</v>
      </c>
      <c r="D16" s="9" t="s">
        <v>36</v>
      </c>
      <c r="E16" s="9">
        <v>17</v>
      </c>
      <c r="F16" s="9">
        <v>16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88</v>
      </c>
      <c r="N16" s="15">
        <v>0.82</v>
      </c>
    </row>
    <row r="17" spans="1:14" s="11" customFormat="1" x14ac:dyDescent="0.25">
      <c r="A17" s="21" t="s">
        <v>37</v>
      </c>
      <c r="B17" s="9" t="s">
        <v>42</v>
      </c>
      <c r="C17" s="9" t="s">
        <v>44</v>
      </c>
      <c r="D17" s="9" t="s">
        <v>36</v>
      </c>
      <c r="E17" s="9">
        <v>16</v>
      </c>
      <c r="F17" s="9">
        <v>15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93</v>
      </c>
      <c r="N17" s="15">
        <v>0.88</v>
      </c>
    </row>
    <row r="18" spans="1:14" s="11" customFormat="1" ht="25" x14ac:dyDescent="0.25">
      <c r="A18" s="21" t="s">
        <v>40</v>
      </c>
      <c r="B18" s="9" t="s">
        <v>42</v>
      </c>
      <c r="C18" s="9" t="s">
        <v>41</v>
      </c>
      <c r="D18" s="9" t="s">
        <v>36</v>
      </c>
      <c r="E18" s="9">
        <v>30</v>
      </c>
      <c r="F18" s="9">
        <v>29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94</v>
      </c>
      <c r="N18" s="15">
        <v>0.87</v>
      </c>
    </row>
    <row r="19" spans="1:14" s="11" customFormat="1" x14ac:dyDescent="0.25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60</v>
      </c>
      <c r="G28" s="17">
        <f>SUM(G14:G27)</f>
        <v>0</v>
      </c>
      <c r="H28" s="18">
        <f>SUM(F28:G28)/E28</f>
        <v>0.48780487804878048</v>
      </c>
      <c r="I28" s="17">
        <f t="shared" ref="I28" si="0">(E28-SUM(F28:G28))-K28</f>
        <v>63</v>
      </c>
      <c r="J28" s="18">
        <f t="shared" ref="J28" si="1">I28/E28</f>
        <v>0.51219512195121952</v>
      </c>
      <c r="K28" s="17">
        <f>SUM(K14:K27)</f>
        <v>0</v>
      </c>
      <c r="L28" s="18">
        <f t="shared" ref="L28" si="2">K28/E28</f>
        <v>0</v>
      </c>
      <c r="M28" s="17">
        <f>AVERAGE(M14:M27)</f>
        <v>91.666666666666671</v>
      </c>
      <c r="N28" s="19">
        <f>AVERAGE(N14:N27)</f>
        <v>0.85666666666666658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v>5</v>
      </c>
      <c r="F8"/>
      <c r="G8" s="4" t="s">
        <v>6</v>
      </c>
      <c r="H8" s="20">
        <v>3</v>
      </c>
      <c r="I8" s="33" t="s">
        <v>7</v>
      </c>
      <c r="J8" s="33"/>
      <c r="K8" s="33"/>
      <c r="L8" s="34" t="s">
        <v>32</v>
      </c>
      <c r="M8" s="34"/>
      <c r="N8" s="34"/>
    </row>
    <row r="10" spans="1:14" ht="13" x14ac:dyDescent="0.3">
      <c r="A10" s="4" t="s">
        <v>8</v>
      </c>
      <c r="B10" s="34" t="str">
        <f>'1'!B10</f>
        <v>Irma de Jesus Hernández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33</v>
      </c>
      <c r="B14" s="9" t="s">
        <v>42</v>
      </c>
      <c r="C14" s="9" t="s">
        <v>34</v>
      </c>
      <c r="D14" s="9" t="s">
        <v>36</v>
      </c>
      <c r="E14" s="9">
        <v>30</v>
      </c>
      <c r="F14" s="9">
        <v>18</v>
      </c>
      <c r="G14" s="9"/>
      <c r="H14" s="10"/>
      <c r="I14" s="9">
        <v>12</v>
      </c>
      <c r="J14" s="10"/>
      <c r="K14" s="9">
        <v>0</v>
      </c>
      <c r="L14" s="10">
        <v>0</v>
      </c>
      <c r="M14" s="9">
        <v>52</v>
      </c>
      <c r="N14" s="15">
        <v>0.6</v>
      </c>
    </row>
    <row r="15" spans="1:14" s="11" customFormat="1" ht="25" x14ac:dyDescent="0.25">
      <c r="A15" s="9" t="s">
        <v>33</v>
      </c>
      <c r="B15" s="9" t="s">
        <v>42</v>
      </c>
      <c r="C15" s="9" t="s">
        <v>35</v>
      </c>
      <c r="D15" s="9" t="s">
        <v>36</v>
      </c>
      <c r="E15" s="9">
        <v>30</v>
      </c>
      <c r="F15" s="9">
        <v>11</v>
      </c>
      <c r="G15" s="9"/>
      <c r="H15" s="10"/>
      <c r="I15" s="9">
        <v>19</v>
      </c>
      <c r="J15" s="10"/>
      <c r="K15" s="9">
        <v>0</v>
      </c>
      <c r="L15" s="10">
        <v>0</v>
      </c>
      <c r="M15" s="9">
        <v>32</v>
      </c>
      <c r="N15" s="15">
        <v>0.37</v>
      </c>
    </row>
    <row r="16" spans="1:14" s="11" customFormat="1" x14ac:dyDescent="0.25">
      <c r="A16" s="21" t="s">
        <v>37</v>
      </c>
      <c r="B16" s="9" t="s">
        <v>47</v>
      </c>
      <c r="C16" s="9" t="s">
        <v>43</v>
      </c>
      <c r="D16" s="9" t="s">
        <v>36</v>
      </c>
      <c r="E16" s="9">
        <v>17</v>
      </c>
      <c r="F16" s="9">
        <v>12</v>
      </c>
      <c r="G16" s="9"/>
      <c r="H16" s="10"/>
      <c r="I16" s="9">
        <v>5</v>
      </c>
      <c r="J16" s="10"/>
      <c r="K16" s="9">
        <v>0</v>
      </c>
      <c r="L16" s="10">
        <v>0</v>
      </c>
      <c r="M16" s="9">
        <v>65</v>
      </c>
      <c r="N16" s="15">
        <v>0.71</v>
      </c>
    </row>
    <row r="17" spans="1:14" s="11" customFormat="1" x14ac:dyDescent="0.25">
      <c r="A17" s="21" t="s">
        <v>37</v>
      </c>
      <c r="B17" s="9" t="s">
        <v>47</v>
      </c>
      <c r="C17" s="9" t="s">
        <v>44</v>
      </c>
      <c r="D17" s="9" t="s">
        <v>36</v>
      </c>
      <c r="E17" s="9">
        <v>16</v>
      </c>
      <c r="F17" s="9">
        <v>15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88</v>
      </c>
      <c r="N17" s="15">
        <v>0.69</v>
      </c>
    </row>
    <row r="18" spans="1:14" s="11" customFormat="1" ht="25" x14ac:dyDescent="0.25">
      <c r="A18" s="9" t="s">
        <v>40</v>
      </c>
      <c r="B18" s="9" t="s">
        <v>47</v>
      </c>
      <c r="C18" s="9" t="s">
        <v>41</v>
      </c>
      <c r="D18" s="9" t="s">
        <v>36</v>
      </c>
      <c r="E18" s="9">
        <v>30</v>
      </c>
      <c r="F18" s="9">
        <v>29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85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85</v>
      </c>
      <c r="G28" s="17">
        <f>SUM(G14:G27)</f>
        <v>0</v>
      </c>
      <c r="H28" s="18">
        <f>SUM(F28:G28)/E28</f>
        <v>0.69105691056910568</v>
      </c>
      <c r="I28" s="17">
        <f t="shared" ref="I28" si="0">(E28-SUM(F28:G28))-K28</f>
        <v>38</v>
      </c>
      <c r="J28" s="18">
        <f t="shared" ref="J28" si="1">I28/E28</f>
        <v>0.30894308943089432</v>
      </c>
      <c r="K28" s="17">
        <f>SUM(K14:K27)</f>
        <v>0</v>
      </c>
      <c r="L28" s="18">
        <f t="shared" ref="L28" si="2">K28/E28</f>
        <v>0</v>
      </c>
      <c r="M28" s="17">
        <f>AVERAGE(M14:M27)</f>
        <v>64.400000000000006</v>
      </c>
      <c r="N28" s="19">
        <f>AVERAGE(N14:N27)</f>
        <v>0.63400000000000001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8" zoomScale="85" zoomScaleNormal="85" zoomScaleSheetLayoutView="100" workbookViewId="0">
      <selection activeCell="D26" sqref="D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v>5</v>
      </c>
      <c r="F8"/>
      <c r="G8" s="4" t="s">
        <v>6</v>
      </c>
      <c r="H8" s="20">
        <v>3</v>
      </c>
      <c r="I8" s="33" t="s">
        <v>7</v>
      </c>
      <c r="J8" s="33"/>
      <c r="K8" s="33"/>
      <c r="L8" s="34" t="s">
        <v>32</v>
      </c>
      <c r="M8" s="34"/>
      <c r="N8" s="34"/>
    </row>
    <row r="10" spans="1:14" ht="13" x14ac:dyDescent="0.3">
      <c r="A10" s="4" t="s">
        <v>8</v>
      </c>
      <c r="B10" s="34" t="str">
        <f>'1'!B10</f>
        <v>Irma de Jesus Hernández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33</v>
      </c>
      <c r="B14" s="9" t="s">
        <v>47</v>
      </c>
      <c r="C14" s="9" t="s">
        <v>34</v>
      </c>
      <c r="D14" s="9" t="s">
        <v>36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76</v>
      </c>
      <c r="N14" s="15">
        <v>0.6</v>
      </c>
    </row>
    <row r="15" spans="1:14" s="11" customFormat="1" ht="25" x14ac:dyDescent="0.25">
      <c r="A15" s="9" t="str">
        <f>'1'!A15</f>
        <v>FUNDAMENTOS DE GESTION EMPRESARIAL</v>
      </c>
      <c r="B15" s="9" t="s">
        <v>48</v>
      </c>
      <c r="C15" s="9" t="s">
        <v>34</v>
      </c>
      <c r="D15" s="9" t="str">
        <f>'1'!D15</f>
        <v>IGEM</v>
      </c>
      <c r="E15" s="9">
        <f>'1'!E15</f>
        <v>30</v>
      </c>
      <c r="F15" s="9">
        <v>19</v>
      </c>
      <c r="G15" s="9"/>
      <c r="H15" s="10"/>
      <c r="I15" s="9">
        <v>11</v>
      </c>
      <c r="J15" s="10"/>
      <c r="K15" s="9">
        <v>0</v>
      </c>
      <c r="L15" s="10">
        <f t="shared" ref="L15:L28" si="0">K15/E15</f>
        <v>0</v>
      </c>
      <c r="M15" s="9">
        <v>53</v>
      </c>
      <c r="N15" s="15">
        <v>0.63</v>
      </c>
    </row>
    <row r="16" spans="1:14" s="11" customFormat="1" ht="25" x14ac:dyDescent="0.25">
      <c r="A16" s="9" t="s">
        <v>33</v>
      </c>
      <c r="B16" s="9" t="s">
        <v>49</v>
      </c>
      <c r="C16" s="9" t="s">
        <v>34</v>
      </c>
      <c r="D16" s="9" t="s">
        <v>36</v>
      </c>
      <c r="E16" s="9">
        <v>30</v>
      </c>
      <c r="F16" s="9">
        <v>27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75</v>
      </c>
      <c r="N16" s="15">
        <v>0.8</v>
      </c>
    </row>
    <row r="17" spans="1:14" s="11" customFormat="1" ht="25" x14ac:dyDescent="0.25">
      <c r="A17" s="9" t="s">
        <v>33</v>
      </c>
      <c r="B17" s="9" t="s">
        <v>50</v>
      </c>
      <c r="C17" s="9" t="s">
        <v>34</v>
      </c>
      <c r="D17" s="9" t="str">
        <f>'1'!D17</f>
        <v>IGEM</v>
      </c>
      <c r="E17" s="9">
        <v>30</v>
      </c>
      <c r="F17" s="9">
        <v>27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77</v>
      </c>
      <c r="N17" s="15">
        <v>0.8</v>
      </c>
    </row>
    <row r="18" spans="1:14" s="11" customFormat="1" ht="25" x14ac:dyDescent="0.25">
      <c r="A18" s="9" t="s">
        <v>33</v>
      </c>
      <c r="B18" s="9" t="s">
        <v>47</v>
      </c>
      <c r="C18" s="9" t="s">
        <v>35</v>
      </c>
      <c r="D18" s="9" t="str">
        <f>'1'!D18</f>
        <v>IGEM</v>
      </c>
      <c r="E18" s="9">
        <f>'1'!E18</f>
        <v>30</v>
      </c>
      <c r="F18" s="9">
        <v>27</v>
      </c>
      <c r="G18" s="9"/>
      <c r="H18" s="10"/>
      <c r="I18" s="9">
        <v>3</v>
      </c>
      <c r="J18" s="10"/>
      <c r="K18" s="9">
        <v>0</v>
      </c>
      <c r="L18" s="10">
        <f t="shared" si="0"/>
        <v>0</v>
      </c>
      <c r="M18" s="9">
        <v>90</v>
      </c>
      <c r="N18" s="15">
        <v>0.9</v>
      </c>
    </row>
    <row r="19" spans="1:14" s="11" customFormat="1" ht="25" x14ac:dyDescent="0.25">
      <c r="A19" s="9" t="s">
        <v>33</v>
      </c>
      <c r="B19" s="9" t="s">
        <v>48</v>
      </c>
      <c r="C19" s="9" t="s">
        <v>35</v>
      </c>
      <c r="D19" s="9" t="s">
        <v>36</v>
      </c>
      <c r="E19" s="9">
        <v>30</v>
      </c>
      <c r="F19" s="9">
        <v>27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77</v>
      </c>
      <c r="N19" s="15">
        <v>0.87</v>
      </c>
    </row>
    <row r="20" spans="1:14" s="11" customFormat="1" ht="25" x14ac:dyDescent="0.25">
      <c r="A20" s="9" t="s">
        <v>33</v>
      </c>
      <c r="B20" s="9" t="s">
        <v>49</v>
      </c>
      <c r="C20" s="9" t="s">
        <v>35</v>
      </c>
      <c r="D20" s="9" t="s">
        <v>36</v>
      </c>
      <c r="E20" s="9">
        <v>30</v>
      </c>
      <c r="F20" s="9">
        <v>27</v>
      </c>
      <c r="G20" s="9"/>
      <c r="H20" s="10"/>
      <c r="I20" s="9">
        <v>3</v>
      </c>
      <c r="J20" s="10"/>
      <c r="K20" s="9">
        <v>0</v>
      </c>
      <c r="L20" s="10">
        <v>0</v>
      </c>
      <c r="M20" s="9">
        <v>90</v>
      </c>
      <c r="N20" s="15">
        <v>0.9</v>
      </c>
    </row>
    <row r="21" spans="1:14" s="11" customFormat="1" ht="25" x14ac:dyDescent="0.25">
      <c r="A21" s="9" t="s">
        <v>33</v>
      </c>
      <c r="B21" s="9" t="s">
        <v>50</v>
      </c>
      <c r="C21" s="9" t="s">
        <v>35</v>
      </c>
      <c r="D21" s="9" t="s">
        <v>36</v>
      </c>
      <c r="E21" s="9">
        <v>30</v>
      </c>
      <c r="F21" s="9">
        <v>27</v>
      </c>
      <c r="G21" s="9"/>
      <c r="H21" s="10"/>
      <c r="I21" s="9">
        <v>3</v>
      </c>
      <c r="J21" s="10"/>
      <c r="K21" s="9">
        <v>0</v>
      </c>
      <c r="L21" s="10">
        <v>0</v>
      </c>
      <c r="M21" s="9">
        <v>90</v>
      </c>
      <c r="N21" s="15">
        <v>0.9</v>
      </c>
    </row>
    <row r="22" spans="1:14" s="11" customFormat="1" x14ac:dyDescent="0.25">
      <c r="A22" s="21" t="s">
        <v>37</v>
      </c>
      <c r="B22" s="9" t="s">
        <v>48</v>
      </c>
      <c r="C22" s="9" t="s">
        <v>43</v>
      </c>
      <c r="D22" s="9" t="s">
        <v>36</v>
      </c>
      <c r="E22" s="9">
        <v>17</v>
      </c>
      <c r="F22" s="9">
        <v>16</v>
      </c>
      <c r="G22" s="9"/>
      <c r="H22" s="10"/>
      <c r="I22" s="9">
        <v>1</v>
      </c>
      <c r="J22" s="10"/>
      <c r="K22" s="9">
        <v>0</v>
      </c>
      <c r="L22" s="10">
        <v>0</v>
      </c>
      <c r="M22" s="9">
        <v>94</v>
      </c>
      <c r="N22" s="15">
        <v>0.94</v>
      </c>
    </row>
    <row r="23" spans="1:14" s="11" customFormat="1" x14ac:dyDescent="0.25">
      <c r="A23" s="21" t="s">
        <v>37</v>
      </c>
      <c r="B23" s="9" t="s">
        <v>49</v>
      </c>
      <c r="C23" s="9" t="s">
        <v>43</v>
      </c>
      <c r="D23" s="9" t="s">
        <v>36</v>
      </c>
      <c r="E23" s="9">
        <v>17</v>
      </c>
      <c r="F23" s="9">
        <v>17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95</v>
      </c>
      <c r="N23" s="15">
        <v>0.82</v>
      </c>
    </row>
    <row r="24" spans="1:14" s="11" customFormat="1" x14ac:dyDescent="0.25">
      <c r="A24" s="21" t="s">
        <v>37</v>
      </c>
      <c r="B24" s="9" t="s">
        <v>48</v>
      </c>
      <c r="C24" s="9" t="s">
        <v>44</v>
      </c>
      <c r="D24" s="9" t="s">
        <v>36</v>
      </c>
      <c r="E24" s="9">
        <v>16</v>
      </c>
      <c r="F24" s="9">
        <v>16</v>
      </c>
      <c r="G24" s="9"/>
      <c r="H24" s="10"/>
      <c r="I24" s="9">
        <v>0</v>
      </c>
      <c r="J24" s="10"/>
      <c r="K24" s="9">
        <v>0</v>
      </c>
      <c r="L24" s="10">
        <v>0</v>
      </c>
      <c r="M24" s="9">
        <v>100</v>
      </c>
      <c r="N24" s="15">
        <v>1</v>
      </c>
    </row>
    <row r="25" spans="1:14" s="11" customFormat="1" x14ac:dyDescent="0.25">
      <c r="A25" s="21" t="s">
        <v>37</v>
      </c>
      <c r="B25" s="9" t="s">
        <v>49</v>
      </c>
      <c r="C25" s="9" t="s">
        <v>44</v>
      </c>
      <c r="D25" s="9" t="s">
        <v>36</v>
      </c>
      <c r="E25" s="9">
        <v>16</v>
      </c>
      <c r="F25" s="9">
        <v>13</v>
      </c>
      <c r="G25" s="9"/>
      <c r="H25" s="10"/>
      <c r="I25" s="9">
        <v>3</v>
      </c>
      <c r="J25" s="10"/>
      <c r="K25" s="9">
        <v>0</v>
      </c>
      <c r="L25" s="10">
        <v>0</v>
      </c>
      <c r="M25" s="9">
        <v>76</v>
      </c>
      <c r="N25" s="15">
        <v>0.63</v>
      </c>
    </row>
    <row r="26" spans="1:14" s="11" customFormat="1" ht="25" x14ac:dyDescent="0.25">
      <c r="A26" s="9" t="s">
        <v>51</v>
      </c>
      <c r="B26" s="9" t="s">
        <v>48</v>
      </c>
      <c r="C26" s="9" t="s">
        <v>41</v>
      </c>
      <c r="D26" s="9" t="s">
        <v>36</v>
      </c>
      <c r="E26" s="9">
        <v>30</v>
      </c>
      <c r="F26" s="9">
        <v>28</v>
      </c>
      <c r="G26" s="9"/>
      <c r="H26" s="10"/>
      <c r="I26" s="9">
        <v>2</v>
      </c>
      <c r="J26" s="10"/>
      <c r="K26" s="9">
        <v>0</v>
      </c>
      <c r="L26" s="10">
        <v>0</v>
      </c>
      <c r="M26" s="9">
        <v>93</v>
      </c>
      <c r="N26" s="15">
        <v>0.93</v>
      </c>
    </row>
    <row r="27" spans="1:14" s="11" customFormat="1" ht="16.5" customHeight="1" x14ac:dyDescent="0.25">
      <c r="A27" s="9" t="s">
        <v>51</v>
      </c>
      <c r="B27" s="9" t="s">
        <v>49</v>
      </c>
      <c r="C27" s="9" t="s">
        <v>41</v>
      </c>
      <c r="D27" s="9" t="s">
        <v>36</v>
      </c>
      <c r="E27" s="9">
        <v>30</v>
      </c>
      <c r="F27" s="9">
        <v>25</v>
      </c>
      <c r="G27" s="9"/>
      <c r="H27" s="10"/>
      <c r="I27" s="9">
        <v>5</v>
      </c>
      <c r="J27" s="10"/>
      <c r="K27" s="9">
        <v>0</v>
      </c>
      <c r="L27" s="10">
        <v>0</v>
      </c>
      <c r="M27" s="9">
        <v>81</v>
      </c>
      <c r="N27" s="15">
        <v>0.8</v>
      </c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366</v>
      </c>
      <c r="F28" s="17">
        <f>SUM(F14:F27)</f>
        <v>321</v>
      </c>
      <c r="G28" s="17">
        <f>SUM(G14:G27)</f>
        <v>0</v>
      </c>
      <c r="H28" s="18">
        <f>SUM(F28:G28)/E28</f>
        <v>0.87704918032786883</v>
      </c>
      <c r="I28" s="17">
        <f t="shared" ref="I15:I28" si="1">(E28-SUM(F28:G28))-K28</f>
        <v>45</v>
      </c>
      <c r="J28" s="18">
        <f t="shared" ref="J15:J28" si="2">I28/E28</f>
        <v>0.12295081967213115</v>
      </c>
      <c r="K28" s="17">
        <f>SUM(K14:K27)</f>
        <v>0</v>
      </c>
      <c r="L28" s="18">
        <f t="shared" si="0"/>
        <v>0</v>
      </c>
      <c r="M28" s="17">
        <f>AVERAGE(M14:M27)</f>
        <v>83.357142857142861</v>
      </c>
      <c r="N28" s="19">
        <f>AVERAGE(N14:N27)</f>
        <v>0.82285714285714295</v>
      </c>
    </row>
    <row r="30" spans="1:14" ht="120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/>
      <c r="C8" s="34"/>
      <c r="D8" s="14" t="s">
        <v>5</v>
      </c>
      <c r="E8" s="20"/>
      <c r="F8"/>
      <c r="G8" s="4" t="s">
        <v>6</v>
      </c>
      <c r="H8" s="20"/>
      <c r="I8" s="33" t="s">
        <v>7</v>
      </c>
      <c r="J8" s="33"/>
      <c r="K8" s="33"/>
      <c r="L8" s="34"/>
      <c r="M8" s="34"/>
      <c r="N8" s="34"/>
    </row>
    <row r="10" spans="1:14" ht="13" x14ac:dyDescent="0.3">
      <c r="A10" s="4" t="s">
        <v>8</v>
      </c>
      <c r="B10" s="34" t="str">
        <f>'1'!B10</f>
        <v>Irma de Jesus Hernández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>FUNDAMENTOS DE GESTION EMPRESARIAL</v>
      </c>
      <c r="B15" s="9"/>
      <c r="C15" s="9" t="str">
        <f>'1'!C15</f>
        <v>107C</v>
      </c>
      <c r="D15" s="9" t="str">
        <f>'1'!D15</f>
        <v>IGEM</v>
      </c>
      <c r="E15" s="9">
        <f>'1'!E15</f>
        <v>30</v>
      </c>
      <c r="F15" s="9"/>
      <c r="G15" s="9"/>
      <c r="H15" s="10">
        <f t="shared" ref="H15:H27" si="0">F15/E15</f>
        <v>0</v>
      </c>
      <c r="I15" s="9">
        <f t="shared" ref="I15:I28" si="1">(E15-SUM(F15:G15))-K15</f>
        <v>30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</v>
      </c>
      <c r="B16" s="9"/>
      <c r="C16" s="9" t="str">
        <f>'1'!C16</f>
        <v>307 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HABILIDADES DIRECTIVAS I</v>
      </c>
      <c r="B17" s="9"/>
      <c r="C17" s="9" t="str">
        <f>'1'!C17</f>
        <v>307 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GESTIÓN DE LA PROPIEDAD INTELECTUAL EN LAS ORGANIZACIONES</v>
      </c>
      <c r="B18" s="9"/>
      <c r="C18" s="9" t="str">
        <f>'1'!C18</f>
        <v>707A</v>
      </c>
      <c r="D18" s="9" t="str">
        <f>'1'!D18</f>
        <v>IGEM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2024-01-26T22:54:28Z</dcterms:modified>
  <cp:category/>
  <cp:contentStatus/>
</cp:coreProperties>
</file>