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Tecnologico2023\Sep-ene2024\Reportes SGI\SGI-R3-29112023(1dic)\"/>
    </mc:Choice>
  </mc:AlternateContent>
  <xr:revisionPtr revIDLastSave="0" documentId="13_ncr:1_{0EB6914D-FB18-426F-BBD9-5B870E5817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LLER DE ETICA" sheetId="1" r:id="rId1"/>
    <sheet name="MATEMATICAS DISCRETAS" sheetId="3" r:id="rId2"/>
    <sheet name="SISTEMAS OPERATIVOS 1 304A" sheetId="4" r:id="rId3"/>
    <sheet name="SISTEMAS OPERATIVOS 1 304B" sheetId="5" r:id="rId4"/>
    <sheet name="ADMINISTRACIÒN DE BASE DE DATOS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7" i="5" l="1"/>
  <c r="T14" i="3"/>
  <c r="U11" i="1"/>
  <c r="Q10" i="4"/>
  <c r="Q9" i="4"/>
  <c r="S18" i="4"/>
  <c r="P56" i="6"/>
  <c r="O56" i="6"/>
  <c r="N56" i="6"/>
  <c r="M56" i="6"/>
  <c r="L56" i="6"/>
  <c r="K56" i="6"/>
  <c r="J56" i="6"/>
  <c r="P55" i="6"/>
  <c r="P58" i="6"/>
  <c r="O55" i="6"/>
  <c r="N55" i="6"/>
  <c r="N58" i="6"/>
  <c r="M55" i="6"/>
  <c r="M58" i="6" s="1"/>
  <c r="L55" i="6"/>
  <c r="L58" i="6" s="1"/>
  <c r="K55" i="6"/>
  <c r="J55" i="6"/>
  <c r="P54" i="6"/>
  <c r="P57" i="6" s="1"/>
  <c r="O54" i="6"/>
  <c r="O57" i="6"/>
  <c r="N54" i="6"/>
  <c r="N57" i="6" s="1"/>
  <c r="M54" i="6"/>
  <c r="M57" i="6" s="1"/>
  <c r="L54" i="6"/>
  <c r="L57" i="6" s="1"/>
  <c r="K54" i="6"/>
  <c r="K57" i="6" s="1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O57" i="5" s="1"/>
  <c r="N56" i="5"/>
  <c r="M56" i="5"/>
  <c r="L56" i="5"/>
  <c r="K56" i="5"/>
  <c r="J56" i="5"/>
  <c r="P55" i="5"/>
  <c r="P58" i="5"/>
  <c r="O55" i="5"/>
  <c r="O58" i="5" s="1"/>
  <c r="N55" i="5"/>
  <c r="N58" i="5"/>
  <c r="M55" i="5"/>
  <c r="M58" i="5" s="1"/>
  <c r="L55" i="5"/>
  <c r="L58" i="5" s="1"/>
  <c r="K55" i="5"/>
  <c r="J55" i="5"/>
  <c r="P54" i="5"/>
  <c r="P57" i="5"/>
  <c r="O54" i="5"/>
  <c r="N54" i="5"/>
  <c r="N57" i="5"/>
  <c r="M54" i="5"/>
  <c r="M57" i="5" s="1"/>
  <c r="L54" i="5"/>
  <c r="L57" i="5" s="1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N57" i="4" s="1"/>
  <c r="M56" i="4"/>
  <c r="L56" i="4"/>
  <c r="K56" i="4"/>
  <c r="J56" i="4"/>
  <c r="P55" i="4"/>
  <c r="P58" i="4" s="1"/>
  <c r="O55" i="4"/>
  <c r="O58" i="4"/>
  <c r="N55" i="4"/>
  <c r="N58" i="4" s="1"/>
  <c r="M55" i="4"/>
  <c r="L55" i="4"/>
  <c r="L58" i="4" s="1"/>
  <c r="K55" i="4"/>
  <c r="K58" i="4" s="1"/>
  <c r="J55" i="4"/>
  <c r="P54" i="4"/>
  <c r="P57" i="4"/>
  <c r="O54" i="4"/>
  <c r="O57" i="4"/>
  <c r="N54" i="4"/>
  <c r="M54" i="4"/>
  <c r="M57" i="4" s="1"/>
  <c r="L54" i="4"/>
  <c r="K54" i="4"/>
  <c r="K57" i="4" s="1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B10" i="4"/>
  <c r="B11" i="4"/>
  <c r="B12" i="4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O57" i="3" s="1"/>
  <c r="N56" i="3"/>
  <c r="M56" i="3"/>
  <c r="L56" i="3"/>
  <c r="K56" i="3"/>
  <c r="J56" i="3"/>
  <c r="P55" i="3"/>
  <c r="P58" i="3"/>
  <c r="O55" i="3"/>
  <c r="O58" i="3" s="1"/>
  <c r="N55" i="3"/>
  <c r="N58" i="3"/>
  <c r="M55" i="3"/>
  <c r="M58" i="3" s="1"/>
  <c r="L55" i="3"/>
  <c r="L58" i="3" s="1"/>
  <c r="K55" i="3"/>
  <c r="K58" i="3" s="1"/>
  <c r="J55" i="3"/>
  <c r="P54" i="3"/>
  <c r="P57" i="3"/>
  <c r="O54" i="3"/>
  <c r="N54" i="3"/>
  <c r="N57" i="3"/>
  <c r="M54" i="3"/>
  <c r="M57" i="3" s="1"/>
  <c r="L54" i="3"/>
  <c r="L57" i="3" s="1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O58" i="6"/>
  <c r="K56" i="1"/>
  <c r="L56" i="1"/>
  <c r="M56" i="1"/>
  <c r="N56" i="1"/>
  <c r="O56" i="1"/>
  <c r="P56" i="1"/>
  <c r="J56" i="1"/>
  <c r="Q53" i="1"/>
  <c r="K55" i="1"/>
  <c r="L55" i="1"/>
  <c r="L58" i="1" s="1"/>
  <c r="M55" i="1"/>
  <c r="N55" i="1"/>
  <c r="O55" i="1"/>
  <c r="O58" i="1" s="1"/>
  <c r="P55" i="1"/>
  <c r="P58" i="1" s="1"/>
  <c r="K54" i="1"/>
  <c r="L54" i="1"/>
  <c r="L57" i="1" s="1"/>
  <c r="M54" i="1"/>
  <c r="M57" i="1" s="1"/>
  <c r="N54" i="1"/>
  <c r="N57" i="1" s="1"/>
  <c r="O54" i="1"/>
  <c r="P54" i="1"/>
  <c r="J55" i="1"/>
  <c r="J58" i="1" s="1"/>
  <c r="J54" i="1"/>
  <c r="Q49" i="1"/>
  <c r="Q50" i="1"/>
  <c r="Q51" i="1"/>
  <c r="Q52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M58" i="1"/>
  <c r="N58" i="1"/>
  <c r="O57" i="1"/>
  <c r="P57" i="1"/>
  <c r="B10" i="1"/>
  <c r="B11" i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K57" i="1" l="1"/>
  <c r="K58" i="1"/>
  <c r="M58" i="4"/>
  <c r="L57" i="4"/>
  <c r="K58" i="5"/>
  <c r="K57" i="5"/>
  <c r="K57" i="3"/>
  <c r="K58" i="6"/>
  <c r="Q55" i="1"/>
  <c r="Q55" i="4"/>
  <c r="J57" i="4"/>
  <c r="J58" i="4"/>
  <c r="Q56" i="5"/>
  <c r="J57" i="5"/>
  <c r="Q54" i="5"/>
  <c r="J58" i="5"/>
  <c r="Q55" i="5"/>
  <c r="Q58" i="5" s="1"/>
  <c r="J57" i="3"/>
  <c r="Q54" i="3"/>
  <c r="Q54" i="6"/>
  <c r="J57" i="6"/>
  <c r="J58" i="6"/>
  <c r="Q55" i="6"/>
  <c r="Q56" i="6"/>
  <c r="Q54" i="4"/>
  <c r="Q56" i="4"/>
  <c r="J57" i="1"/>
  <c r="Q56" i="1"/>
  <c r="Q54" i="1"/>
  <c r="J58" i="3"/>
  <c r="Q55" i="3"/>
  <c r="Q56" i="3"/>
  <c r="Q58" i="1" l="1"/>
  <c r="Q57" i="5"/>
  <c r="Q58" i="4"/>
  <c r="Q57" i="3"/>
  <c r="Q57" i="6"/>
  <c r="Q58" i="6"/>
  <c r="Q57" i="4"/>
  <c r="Q57" i="1"/>
  <c r="Q58" i="3"/>
</calcChain>
</file>

<file path=xl/sharedStrings.xml><?xml version="1.0" encoding="utf-8"?>
<sst xmlns="http://schemas.openxmlformats.org/spreadsheetml/2006/main" count="380" uniqueCount="226">
  <si>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</si>
  <si>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</si>
  <si>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</si>
  <si>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</si>
  <si>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</si>
  <si>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</si>
  <si>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</si>
  <si>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</si>
  <si>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</si>
  <si>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</si>
  <si>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</si>
  <si>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</si>
  <si>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</si>
  <si>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</si>
  <si>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</si>
  <si>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</si>
  <si>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</si>
  <si>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</si>
  <si>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</si>
  <si>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</si>
  <si>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</si>
  <si>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</si>
  <si>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</si>
  <si>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</si>
  <si>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TALLER DE ETICA</t>
  </si>
  <si>
    <t>104B</t>
  </si>
  <si>
    <t>SEPTIEMBRE 2023- ENERO 2024</t>
  </si>
  <si>
    <t>LILY ALEJANDRA MEDRANO MENDOZA</t>
  </si>
  <si>
    <t>231U0136</t>
  </si>
  <si>
    <t>231U0138</t>
  </si>
  <si>
    <t>231U0459</t>
  </si>
  <si>
    <t>231U0139</t>
  </si>
  <si>
    <t>231U0142</t>
  </si>
  <si>
    <t>231U0143</t>
  </si>
  <si>
    <t>231U0144</t>
  </si>
  <si>
    <t>231U0648</t>
  </si>
  <si>
    <t>231U0152</t>
  </si>
  <si>
    <t>231U0153</t>
  </si>
  <si>
    <t>231U0154</t>
  </si>
  <si>
    <t>231U0159</t>
  </si>
  <si>
    <t>231U0673</t>
  </si>
  <si>
    <t>231U0169</t>
  </si>
  <si>
    <t>231U0171</t>
  </si>
  <si>
    <t>231U0173</t>
  </si>
  <si>
    <t>231U0174</t>
  </si>
  <si>
    <t>231U0350</t>
  </si>
  <si>
    <t>231U0180</t>
  </si>
  <si>
    <t>231U0628</t>
  </si>
  <si>
    <t>231U0176</t>
  </si>
  <si>
    <t>231U0177</t>
  </si>
  <si>
    <t>231U0178</t>
  </si>
  <si>
    <t>231U0179</t>
  </si>
  <si>
    <t>LEGRÍA CARBAJAL ALEXIS</t>
  </si>
  <si>
    <t>CAGAL CRUZ SERGIO</t>
  </si>
  <si>
    <t>CAGAL FISCAL ALEJANDRO</t>
  </si>
  <si>
    <t xml:space="preserve"> CAGAL HERNÁNDEZ NOÉ DE JESÚS</t>
  </si>
  <si>
    <t>CEBALLOS SERRANO JOSÉ ENRIQUE</t>
  </si>
  <si>
    <t>CHACHA AMBROS ESLI GABRIELA</t>
  </si>
  <si>
    <t>CHANG POLITO MARIONY DEL CARMEN</t>
  </si>
  <si>
    <t>DOMINGUEZ ARIAS URIEL</t>
  </si>
  <si>
    <t>FERMAN ESCRIBANO VICTOR MANUEL</t>
  </si>
  <si>
    <t>FERNÁNDEZ AZAMAR ALAN JONUHE</t>
  </si>
  <si>
    <t>FIGUEROA GARCÍA TRISTÁN KALED</t>
  </si>
  <si>
    <t>IXBA CASAS JOSUE URIEL</t>
  </si>
  <si>
    <t>MELCHI CHAGALA SHARI LEILAN</t>
  </si>
  <si>
    <t>MIXTEGA XOLO SEBASTIAN</t>
  </si>
  <si>
    <t>MUÑOZ GOMEZ RONALDO</t>
  </si>
  <si>
    <t>OJEDA ANTELY MARCO ANTONIO</t>
  </si>
  <si>
    <t>PALMA OCELOT FREDY ELIAS</t>
  </si>
  <si>
    <t>QUINO TEJADA ABIL JOHENDI</t>
  </si>
  <si>
    <t>SANDOVAL CORTES CELIA YAZMIN</t>
  </si>
  <si>
    <t>TEOBA MARTINEZ YAHAIRA DEL SOL</t>
  </si>
  <si>
    <t>TEOBAL CRUZ JOSE MANUEL</t>
  </si>
  <si>
    <t>TEOBAL ORTIZ AXEL DE JESÚS</t>
  </si>
  <si>
    <t>VELAZCO PALMA PABLO ALEJANDRO</t>
  </si>
  <si>
    <t>XOLO DOMINGUEZ FRIDA</t>
  </si>
  <si>
    <t>MATEMATICAS DISCRETAS</t>
  </si>
  <si>
    <t>SEPTIEMBRE 2023-ENERO 2024</t>
  </si>
  <si>
    <t>SISTEMAS OPERATIVOS 1</t>
  </si>
  <si>
    <t>304A</t>
  </si>
  <si>
    <t>221U0185</t>
  </si>
  <si>
    <t>221U0187</t>
  </si>
  <si>
    <t>221U0190</t>
  </si>
  <si>
    <t>221U0198</t>
  </si>
  <si>
    <t>221U0200</t>
  </si>
  <si>
    <t>221U0261</t>
  </si>
  <si>
    <t>221U0205</t>
  </si>
  <si>
    <t>221U0206</t>
  </si>
  <si>
    <t>221U0211</t>
  </si>
  <si>
    <t>221U0212</t>
  </si>
  <si>
    <t>221U0213</t>
  </si>
  <si>
    <t>221U0214</t>
  </si>
  <si>
    <t>11U0662</t>
  </si>
  <si>
    <t>221U0219</t>
  </si>
  <si>
    <t>221U0220</t>
  </si>
  <si>
    <t>221U0223</t>
  </si>
  <si>
    <t>221U0262</t>
  </si>
  <si>
    <t>221U0233</t>
  </si>
  <si>
    <t>221U0234</t>
  </si>
  <si>
    <t>221U0235</t>
  </si>
  <si>
    <t>211U0197</t>
  </si>
  <si>
    <t>221U0237</t>
  </si>
  <si>
    <t>221U0240</t>
  </si>
  <si>
    <t>221U0241</t>
  </si>
  <si>
    <t>221U0242</t>
  </si>
  <si>
    <t>211U0486</t>
  </si>
  <si>
    <t>221U0251</t>
  </si>
  <si>
    <t>221U0250</t>
  </si>
  <si>
    <t>211U0202</t>
  </si>
  <si>
    <t>221U0247</t>
  </si>
  <si>
    <t>221U0230</t>
  </si>
  <si>
    <t>AGUILERA ATAXCA JUAN JOSÉ</t>
  </si>
  <si>
    <t>APARICIO SEBA URIA</t>
  </si>
  <si>
    <t>BAXIN BAEZ YAJDIEL EMIR</t>
  </si>
  <si>
    <t>CHIGO VÁSQUEZ RICARDO</t>
  </si>
  <si>
    <t>CONSTANTINO CARDENAS PABLO ANTONIO</t>
  </si>
  <si>
    <t>DIAZ SARIO JOSUE RICARDO</t>
  </si>
  <si>
    <t>FERMÁN CAMPOS ANA VALERIA</t>
  </si>
  <si>
    <t>FERRER COTA ERICK</t>
  </si>
  <si>
    <t>GONZALEZ GUIDO JAVIER DAVID</t>
  </si>
  <si>
    <t>GUATEMALA PEREZ JOSE MANUEL</t>
  </si>
  <si>
    <t>HERNANDEZ CISNEROS TAIRY</t>
  </si>
  <si>
    <t>HERNANDEZ CORTES JADE DAINARA</t>
  </si>
  <si>
    <t>MALAGA MIXTEGA MIGUEL ANGEL</t>
  </si>
  <si>
    <t>MARQUEZ MOTO MARVIN OSBALDO</t>
  </si>
  <si>
    <t>MARTINEZ AZAMAR ALLISON DENISSE</t>
  </si>
  <si>
    <t>MAXO MALDONADO DANIEL</t>
  </si>
  <si>
    <t>MUÑIZ HERNANDEZ GUILLERMO ALEJANDRO</t>
  </si>
  <si>
    <t>PEREZ MENDOZA JUAN CARLOS</t>
  </si>
  <si>
    <t>PEREZ PUCHETA ISMAEL</t>
  </si>
  <si>
    <t>PEREZ PUCHETA ISRAEL</t>
  </si>
  <si>
    <t>PICHAL VALDEZ GERMAIN</t>
  </si>
  <si>
    <t>POLITO MIXTEGA RICARDO</t>
  </si>
  <si>
    <t>POOT ALEGRIA MARCO ARTURO</t>
  </si>
  <si>
    <t>PUCHETA CAPORAL JUAN JOSE</t>
  </si>
  <si>
    <t>PUCHETA LOEZA ADAIR ESAU</t>
  </si>
  <si>
    <t>PUCHETA VILLEGAS ROBERTO SANTIAGO</t>
  </si>
  <si>
    <t>SANTOS HERNANDEZ EDUARDO</t>
  </si>
  <si>
    <t>SEBA VELASCO JOANA</t>
  </si>
  <si>
    <t>TERRAZAS GUERRERO ROBERTO CARLOS</t>
  </si>
  <si>
    <t>TOTO RAMOS ALEXIS DE JESUS</t>
  </si>
  <si>
    <t>TOTO SALAZAR LUIS ENRIQUE</t>
  </si>
  <si>
    <t>221U0184</t>
  </si>
  <si>
    <t>221U0802</t>
  </si>
  <si>
    <t>221U0189</t>
  </si>
  <si>
    <t>221U0191</t>
  </si>
  <si>
    <t>221U0192</t>
  </si>
  <si>
    <t>221U0193</t>
  </si>
  <si>
    <t>221U0194</t>
  </si>
  <si>
    <t>221U0196</t>
  </si>
  <si>
    <t xml:space="preserve">201U0096 </t>
  </si>
  <si>
    <t>AZAMAR TEGOMA LEONARDO DE JESU</t>
  </si>
  <si>
    <t>201U0097</t>
  </si>
  <si>
    <t>201U0102</t>
  </si>
  <si>
    <t>201U0106</t>
  </si>
  <si>
    <t>221U0815</t>
  </si>
  <si>
    <t>201U0563</t>
  </si>
  <si>
    <t>201U0112</t>
  </si>
  <si>
    <t>181U0197</t>
  </si>
  <si>
    <t>201U0114</t>
  </si>
  <si>
    <t>201U0126</t>
  </si>
  <si>
    <t>CANO CAZARIN GONZALO YAHIR</t>
  </si>
  <si>
    <t>BELTRAN RAMON GABRIELA</t>
  </si>
  <si>
    <t>CHIPOL ESCRIBANO CRISTIAN</t>
  </si>
  <si>
    <t>ESTRADA CONCHI LEISY</t>
  </si>
  <si>
    <t>HERNANDEZ AZAMAR LEONARDO</t>
  </si>
  <si>
    <t>JACINTO RAMON JULIO ALEJANDRO</t>
  </si>
  <si>
    <t>LINO MIXTEGA JOSE LUIS</t>
  </si>
  <si>
    <t>MENDOZA FERNANDEZ CARLOS DANIEL</t>
  </si>
  <si>
    <t>VERA TEOBAL JOSE GUADALUPE</t>
  </si>
  <si>
    <t>ADMINISTRACION DE BASE DE DATOS</t>
  </si>
  <si>
    <t>304B</t>
  </si>
  <si>
    <t>ACOSTA RODRÍGUEZ ARANZA STEPHANY</t>
  </si>
  <si>
    <t>AGUIRRE FERMAN NESTOR ALEJANDRO</t>
  </si>
  <si>
    <t>AREVALO DOMINGUEZ MILTON</t>
  </si>
  <si>
    <t>BAXIN CAMPOS ANGEL UZIEL</t>
  </si>
  <si>
    <t>BAXIN MIXTEGA EDUARDO IVÁN</t>
  </si>
  <si>
    <t>BAXIN ROSAS BRYAN GABRIEL</t>
  </si>
  <si>
    <t>BAXIN TAGAN GAEL ISAI</t>
  </si>
  <si>
    <t>CAMACHO VENTURA ALAN RODRIGO</t>
  </si>
  <si>
    <t>CASTRO MARTÍNEZ YOSEF EDUARDO</t>
  </si>
  <si>
    <t>COSME MORENO JOSÉ DE JESÚS</t>
  </si>
  <si>
    <t>CRUZ ZACARIAS WENDY ELLEN</t>
  </si>
  <si>
    <t>GARCIA SEGURA CESAR EDUARDO</t>
  </si>
  <si>
    <t>HERNANDEZ TOTO AMALIN ROMINA</t>
  </si>
  <si>
    <t>MARTINEZ CANDELARIO ISAAC MOISES</t>
  </si>
  <si>
    <t>MARTINEZ VERA ERICK</t>
  </si>
  <si>
    <t>MORALES IXTEPAN GEOVANY DE JESUS</t>
  </si>
  <si>
    <t>MORALES TON ESTRELLA</t>
  </si>
  <si>
    <t>MORENO LANDA MONSERRAT</t>
  </si>
  <si>
    <t>PALAYO CARRANZA MONTSERRAT</t>
  </si>
  <si>
    <t>PEREZ CARRASCO DIANA CECILIA</t>
  </si>
  <si>
    <t>PEREZ HERNANDEZ AARON DE JESUS</t>
  </si>
  <si>
    <t>PEREZ SANCHEZ VICTOR EDEN</t>
  </si>
  <si>
    <t>POLITO VENTURA LUIS GERARDO</t>
  </si>
  <si>
    <t>QUINTO LUCHO LANDY BERENICE</t>
  </si>
  <si>
    <t>RAMÓN XOLO CARLA KARINA</t>
  </si>
  <si>
    <t>RODRIGUEZ LOPEZ JAZER</t>
  </si>
  <si>
    <t>SALAZAR URIETA LUIS ELIAS</t>
  </si>
  <si>
    <t>VALLE MARTINEZ KEVIN EDUARDO</t>
  </si>
  <si>
    <t>VENTURA BUSTAMANTE VERÒNICA ALEJANDRA</t>
  </si>
  <si>
    <t>XOLO HERNANDEZ MIRIAM GUADALUPE</t>
  </si>
  <si>
    <t>YLLESCAS ACOSTA YOVANA</t>
  </si>
  <si>
    <t>221U0197</t>
  </si>
  <si>
    <t>221U0201</t>
  </si>
  <si>
    <t>221U0203</t>
  </si>
  <si>
    <t>221U0209</t>
  </si>
  <si>
    <t>221U0215</t>
  </si>
  <si>
    <t>221U0221</t>
  </si>
  <si>
    <t>221U0222</t>
  </si>
  <si>
    <t>221U0225</t>
  </si>
  <si>
    <t>221U0226</t>
  </si>
  <si>
    <t>221U0228</t>
  </si>
  <si>
    <t>221U0232</t>
  </si>
  <si>
    <t>221U0263</t>
  </si>
  <si>
    <t>221U0236</t>
  </si>
  <si>
    <t>221U0238</t>
  </si>
  <si>
    <t>221U0243</t>
  </si>
  <si>
    <t>221U0244</t>
  </si>
  <si>
    <t>221U0245</t>
  </si>
  <si>
    <t>221U0246</t>
  </si>
  <si>
    <t>221U0266</t>
  </si>
  <si>
    <t>221U0254</t>
  </si>
  <si>
    <t>221U0255</t>
  </si>
  <si>
    <t>221U0256</t>
  </si>
  <si>
    <t>Arrastre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</si>
</sst>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U62"/>
  <sheetViews>
    <sheetView tabSelected="1" zoomScale="84" zoomScaleNormal="84" workbookViewId="0">
      <selection activeCell="U33" sqref="U33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21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21" x14ac:dyDescent="0.25">
      <c r="C4" t="s">
        <v>0</v>
      </c>
      <c r="D4" s="24" t="s">
        <v>24</v>
      </c>
      <c r="E4" s="24"/>
      <c r="F4" s="24"/>
      <c r="G4" s="24"/>
      <c r="I4" t="s">
        <v>1</v>
      </c>
      <c r="J4" s="25" t="s">
        <v>25</v>
      </c>
      <c r="K4" s="25"/>
      <c r="M4" t="s">
        <v>2</v>
      </c>
      <c r="N4" s="26">
        <v>45259</v>
      </c>
      <c r="O4" s="26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25" t="s">
        <v>26</v>
      </c>
      <c r="E6" s="25"/>
      <c r="F6" s="25"/>
      <c r="G6" s="25"/>
      <c r="I6" s="17" t="s">
        <v>22</v>
      </c>
      <c r="J6" s="17"/>
      <c r="K6" s="18" t="s">
        <v>27</v>
      </c>
      <c r="L6" s="18"/>
      <c r="M6" s="18"/>
      <c r="N6" s="18"/>
      <c r="O6" s="18"/>
      <c r="P6" s="18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1" x14ac:dyDescent="0.25">
      <c r="B9" s="6">
        <v>1</v>
      </c>
      <c r="C9" s="6" t="s">
        <v>28</v>
      </c>
      <c r="D9" s="28" t="s">
        <v>52</v>
      </c>
      <c r="E9" s="28"/>
      <c r="F9" s="28"/>
      <c r="G9" s="28"/>
      <c r="H9" s="28"/>
      <c r="I9" s="28"/>
      <c r="J9" s="4">
        <v>77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11</v>
      </c>
    </row>
    <row r="10" spans="2:21" x14ac:dyDescent="0.25">
      <c r="B10" s="6">
        <f>B9+1</f>
        <v>2</v>
      </c>
      <c r="C10" s="6" t="s">
        <v>29</v>
      </c>
      <c r="D10" s="28" t="s">
        <v>53</v>
      </c>
      <c r="E10" s="28"/>
      <c r="F10" s="28"/>
      <c r="G10" s="28"/>
      <c r="H10" s="28"/>
      <c r="I10" s="28"/>
      <c r="J10" s="4">
        <v>95</v>
      </c>
      <c r="K10" s="4">
        <v>0</v>
      </c>
      <c r="L10" s="4">
        <v>88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26.142857142857142</v>
      </c>
    </row>
    <row r="11" spans="2:21" x14ac:dyDescent="0.25">
      <c r="B11" s="6">
        <f t="shared" ref="B11:B53" si="1">B10+1</f>
        <v>3</v>
      </c>
      <c r="C11" s="6" t="s">
        <v>30</v>
      </c>
      <c r="D11" s="28" t="s">
        <v>54</v>
      </c>
      <c r="E11" s="28"/>
      <c r="F11" s="28"/>
      <c r="G11" s="28"/>
      <c r="H11" s="28"/>
      <c r="I11" s="28"/>
      <c r="J11" s="4">
        <v>90</v>
      </c>
      <c r="K11" s="4">
        <v>74</v>
      </c>
      <c r="L11" s="4">
        <v>90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36.285714285714285</v>
      </c>
      <c r="U11">
        <f>SUM(L9:L32)</f>
        <v>1326</v>
      </c>
    </row>
    <row r="12" spans="2:21" x14ac:dyDescent="0.25">
      <c r="B12" s="6">
        <f t="shared" si="1"/>
        <v>4</v>
      </c>
      <c r="C12" s="6" t="s">
        <v>31</v>
      </c>
      <c r="D12" s="28" t="s">
        <v>55</v>
      </c>
      <c r="E12" s="28"/>
      <c r="F12" s="28"/>
      <c r="G12" s="28"/>
      <c r="H12" s="28"/>
      <c r="I12" s="28"/>
      <c r="J12" s="4">
        <v>96</v>
      </c>
      <c r="K12" s="4">
        <v>92</v>
      </c>
      <c r="L12" s="4">
        <v>88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39.428571428571431</v>
      </c>
    </row>
    <row r="13" spans="2:21" x14ac:dyDescent="0.25">
      <c r="B13" s="6">
        <f t="shared" si="1"/>
        <v>5</v>
      </c>
      <c r="C13" s="6" t="s">
        <v>32</v>
      </c>
      <c r="D13" s="28" t="s">
        <v>56</v>
      </c>
      <c r="E13" s="28"/>
      <c r="F13" s="28"/>
      <c r="G13" s="28"/>
      <c r="H13" s="28"/>
      <c r="I13" s="28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21" x14ac:dyDescent="0.25">
      <c r="B14" s="6">
        <f t="shared" si="1"/>
        <v>6</v>
      </c>
      <c r="C14" s="6" t="s">
        <v>33</v>
      </c>
      <c r="D14" s="28" t="s">
        <v>57</v>
      </c>
      <c r="E14" s="28"/>
      <c r="F14" s="28"/>
      <c r="G14" s="28"/>
      <c r="H14" s="28"/>
      <c r="I14" s="28"/>
      <c r="J14" s="4">
        <v>96</v>
      </c>
      <c r="K14" s="4">
        <v>70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23.714285714285715</v>
      </c>
    </row>
    <row r="15" spans="2:21" x14ac:dyDescent="0.25">
      <c r="B15" s="6">
        <f t="shared" si="1"/>
        <v>7</v>
      </c>
      <c r="C15" s="6" t="s">
        <v>34</v>
      </c>
      <c r="D15" s="28" t="s">
        <v>58</v>
      </c>
      <c r="E15" s="28"/>
      <c r="F15" s="28"/>
      <c r="G15" s="28"/>
      <c r="H15" s="28"/>
      <c r="I15" s="28"/>
      <c r="J15" s="4">
        <v>92</v>
      </c>
      <c r="K15" s="4">
        <v>80</v>
      </c>
      <c r="L15" s="4">
        <v>97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38.428571428571431</v>
      </c>
    </row>
    <row r="16" spans="2:21" x14ac:dyDescent="0.25">
      <c r="B16" s="6">
        <f t="shared" si="1"/>
        <v>8</v>
      </c>
      <c r="C16" s="6" t="s">
        <v>35</v>
      </c>
      <c r="D16" s="28" t="s">
        <v>59</v>
      </c>
      <c r="E16" s="28"/>
      <c r="F16" s="28"/>
      <c r="G16" s="28"/>
      <c r="H16" s="28"/>
      <c r="I16" s="28"/>
      <c r="J16" s="4">
        <v>87</v>
      </c>
      <c r="K16" s="4">
        <v>70</v>
      </c>
      <c r="L16" s="4">
        <v>70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32.428571428571431</v>
      </c>
    </row>
    <row r="17" spans="2:17" x14ac:dyDescent="0.25">
      <c r="B17" s="6">
        <f t="shared" si="1"/>
        <v>9</v>
      </c>
      <c r="C17" s="6" t="s">
        <v>36</v>
      </c>
      <c r="D17" s="28" t="s">
        <v>60</v>
      </c>
      <c r="E17" s="28"/>
      <c r="F17" s="28"/>
      <c r="G17" s="28"/>
      <c r="H17" s="28"/>
      <c r="I17" s="28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25">
      <c r="B18" s="6">
        <f t="shared" si="1"/>
        <v>10</v>
      </c>
      <c r="C18" s="6" t="s">
        <v>37</v>
      </c>
      <c r="D18" s="28" t="s">
        <v>61</v>
      </c>
      <c r="E18" s="28"/>
      <c r="F18" s="28"/>
      <c r="G18" s="28"/>
      <c r="H18" s="28"/>
      <c r="I18" s="28"/>
      <c r="J18" s="4">
        <v>93</v>
      </c>
      <c r="K18" s="4">
        <v>70</v>
      </c>
      <c r="L18" s="4">
        <v>93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36.571428571428569</v>
      </c>
    </row>
    <row r="19" spans="2:17" x14ac:dyDescent="0.25">
      <c r="B19" s="6">
        <f t="shared" si="1"/>
        <v>11</v>
      </c>
      <c r="C19" s="6" t="s">
        <v>38</v>
      </c>
      <c r="D19" s="28" t="s">
        <v>62</v>
      </c>
      <c r="E19" s="28"/>
      <c r="F19" s="28"/>
      <c r="G19" s="28"/>
      <c r="H19" s="28"/>
      <c r="I19" s="28"/>
      <c r="J19" s="4">
        <v>97</v>
      </c>
      <c r="K19" s="4">
        <v>80</v>
      </c>
      <c r="L19" s="4">
        <v>83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37.142857142857146</v>
      </c>
    </row>
    <row r="20" spans="2:17" x14ac:dyDescent="0.25">
      <c r="B20" s="6">
        <f t="shared" si="1"/>
        <v>12</v>
      </c>
      <c r="C20" s="6" t="s">
        <v>39</v>
      </c>
      <c r="D20" s="28" t="s">
        <v>63</v>
      </c>
      <c r="E20" s="28"/>
      <c r="F20" s="28"/>
      <c r="G20" s="28"/>
      <c r="H20" s="28"/>
      <c r="I20" s="28"/>
      <c r="J20" s="4">
        <v>93</v>
      </c>
      <c r="K20" s="4">
        <v>70</v>
      </c>
      <c r="L20" s="4">
        <v>88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35.857142857142854</v>
      </c>
    </row>
    <row r="21" spans="2:17" x14ac:dyDescent="0.25">
      <c r="B21" s="6">
        <f t="shared" si="1"/>
        <v>13</v>
      </c>
      <c r="C21" s="6" t="s">
        <v>40</v>
      </c>
      <c r="D21" s="28" t="s">
        <v>64</v>
      </c>
      <c r="E21" s="28"/>
      <c r="F21" s="28"/>
      <c r="G21" s="28"/>
      <c r="H21" s="28"/>
      <c r="I21" s="28"/>
      <c r="J21" s="4">
        <v>94</v>
      </c>
      <c r="K21" s="4">
        <v>82</v>
      </c>
      <c r="L21" s="4">
        <v>100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39.428571428571431</v>
      </c>
    </row>
    <row r="22" spans="2:17" x14ac:dyDescent="0.25">
      <c r="B22" s="6">
        <f t="shared" si="1"/>
        <v>14</v>
      </c>
      <c r="C22" s="6" t="s">
        <v>41</v>
      </c>
      <c r="D22" s="28" t="s">
        <v>65</v>
      </c>
      <c r="E22" s="28"/>
      <c r="F22" s="28"/>
      <c r="G22" s="28"/>
      <c r="H22" s="28"/>
      <c r="I22" s="28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25">
      <c r="B23" s="6">
        <f t="shared" si="1"/>
        <v>15</v>
      </c>
      <c r="C23" s="6" t="s">
        <v>42</v>
      </c>
      <c r="D23" s="28" t="s">
        <v>66</v>
      </c>
      <c r="E23" s="28"/>
      <c r="F23" s="28"/>
      <c r="G23" s="28"/>
      <c r="H23" s="28"/>
      <c r="I23" s="28"/>
      <c r="J23" s="4">
        <v>80</v>
      </c>
      <c r="K23" s="4">
        <v>71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21.571428571428573</v>
      </c>
    </row>
    <row r="24" spans="2:17" x14ac:dyDescent="0.25">
      <c r="B24" s="6">
        <f t="shared" si="1"/>
        <v>16</v>
      </c>
      <c r="C24" s="6" t="s">
        <v>43</v>
      </c>
      <c r="D24" s="28" t="s">
        <v>67</v>
      </c>
      <c r="E24" s="28"/>
      <c r="F24" s="28"/>
      <c r="G24" s="28"/>
      <c r="H24" s="28"/>
      <c r="I24" s="28"/>
      <c r="J24" s="4">
        <v>94</v>
      </c>
      <c r="K24" s="4">
        <v>79</v>
      </c>
      <c r="L24" s="4">
        <v>88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37.285714285714285</v>
      </c>
    </row>
    <row r="25" spans="2:17" x14ac:dyDescent="0.25">
      <c r="B25" s="6">
        <f t="shared" si="1"/>
        <v>17</v>
      </c>
      <c r="C25" s="6" t="s">
        <v>44</v>
      </c>
      <c r="D25" s="28" t="s">
        <v>68</v>
      </c>
      <c r="E25" s="28"/>
      <c r="F25" s="28"/>
      <c r="G25" s="28"/>
      <c r="H25" s="28"/>
      <c r="I25" s="28"/>
      <c r="J25" s="4">
        <v>90</v>
      </c>
      <c r="K25" s="4">
        <v>70</v>
      </c>
      <c r="L25" s="4">
        <v>80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34.285714285714285</v>
      </c>
    </row>
    <row r="26" spans="2:17" x14ac:dyDescent="0.25">
      <c r="B26" s="6">
        <f t="shared" si="1"/>
        <v>18</v>
      </c>
      <c r="C26" s="6" t="s">
        <v>45</v>
      </c>
      <c r="D26" s="28" t="s">
        <v>69</v>
      </c>
      <c r="E26" s="28"/>
      <c r="F26" s="28"/>
      <c r="G26" s="28"/>
      <c r="H26" s="28"/>
      <c r="I26" s="28"/>
      <c r="J26" s="4">
        <v>83</v>
      </c>
      <c r="K26" s="4">
        <v>71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22</v>
      </c>
    </row>
    <row r="27" spans="2:17" x14ac:dyDescent="0.25">
      <c r="B27" s="6">
        <f t="shared" si="1"/>
        <v>19</v>
      </c>
      <c r="C27" s="6" t="s">
        <v>46</v>
      </c>
      <c r="D27" s="28" t="s">
        <v>70</v>
      </c>
      <c r="E27" s="28"/>
      <c r="F27" s="28"/>
      <c r="G27" s="28"/>
      <c r="H27" s="28"/>
      <c r="I27" s="28"/>
      <c r="J27" s="4">
        <v>96</v>
      </c>
      <c r="K27" s="4">
        <v>77</v>
      </c>
      <c r="L27" s="4">
        <v>92</v>
      </c>
      <c r="M27" s="4"/>
      <c r="N27" s="4"/>
      <c r="O27" s="4"/>
      <c r="P27" s="4"/>
      <c r="Q27" s="10">
        <f t="shared" si="0"/>
        <v>37.857142857142854</v>
      </c>
    </row>
    <row r="28" spans="2:17" x14ac:dyDescent="0.25">
      <c r="B28" s="6">
        <f t="shared" si="1"/>
        <v>20</v>
      </c>
      <c r="C28" s="6" t="s">
        <v>47</v>
      </c>
      <c r="D28" s="28" t="s">
        <v>71</v>
      </c>
      <c r="E28" s="28"/>
      <c r="F28" s="28"/>
      <c r="G28" s="28"/>
      <c r="H28" s="28"/>
      <c r="I28" s="28"/>
      <c r="J28" s="4">
        <v>94</v>
      </c>
      <c r="K28" s="4">
        <v>87</v>
      </c>
      <c r="L28" s="4">
        <v>95</v>
      </c>
      <c r="M28" s="4"/>
      <c r="N28" s="4"/>
      <c r="O28" s="4"/>
      <c r="P28" s="4"/>
      <c r="Q28" s="10">
        <f t="shared" si="0"/>
        <v>39.428571428571431</v>
      </c>
    </row>
    <row r="29" spans="2:17" x14ac:dyDescent="0.25">
      <c r="B29" s="6">
        <f t="shared" si="1"/>
        <v>21</v>
      </c>
      <c r="C29" s="6" t="s">
        <v>48</v>
      </c>
      <c r="D29" s="28" t="s">
        <v>72</v>
      </c>
      <c r="E29" s="28"/>
      <c r="F29" s="28"/>
      <c r="G29" s="28"/>
      <c r="H29" s="28"/>
      <c r="I29" s="28"/>
      <c r="J29" s="4">
        <v>92</v>
      </c>
      <c r="K29" s="4">
        <v>70</v>
      </c>
      <c r="L29" s="4">
        <v>83</v>
      </c>
      <c r="M29" s="4"/>
      <c r="N29" s="4"/>
      <c r="O29" s="4"/>
      <c r="P29" s="4"/>
      <c r="Q29" s="10">
        <f t="shared" si="0"/>
        <v>35</v>
      </c>
    </row>
    <row r="30" spans="2:17" x14ac:dyDescent="0.25">
      <c r="B30" s="6">
        <f t="shared" si="1"/>
        <v>22</v>
      </c>
      <c r="C30" s="6" t="s">
        <v>49</v>
      </c>
      <c r="D30" s="28" t="s">
        <v>73</v>
      </c>
      <c r="E30" s="28"/>
      <c r="F30" s="28"/>
      <c r="G30" s="28"/>
      <c r="H30" s="28"/>
      <c r="I30" s="28"/>
      <c r="J30" s="4">
        <v>0</v>
      </c>
      <c r="K30" s="4">
        <v>0</v>
      </c>
      <c r="L30" s="4">
        <v>0</v>
      </c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 t="s">
        <v>50</v>
      </c>
      <c r="D31" s="28" t="s">
        <v>74</v>
      </c>
      <c r="E31" s="28"/>
      <c r="F31" s="28"/>
      <c r="G31" s="28"/>
      <c r="H31" s="28"/>
      <c r="I31" s="28"/>
      <c r="J31" s="4">
        <v>76</v>
      </c>
      <c r="K31" s="4">
        <v>73</v>
      </c>
      <c r="L31" s="4">
        <v>91</v>
      </c>
      <c r="M31" s="4"/>
      <c r="N31" s="4"/>
      <c r="O31" s="4"/>
      <c r="P31" s="4"/>
      <c r="Q31" s="10">
        <f t="shared" si="0"/>
        <v>34.285714285714285</v>
      </c>
    </row>
    <row r="32" spans="2:17" x14ac:dyDescent="0.25">
      <c r="B32" s="6">
        <f t="shared" si="1"/>
        <v>24</v>
      </c>
      <c r="C32" s="6" t="s">
        <v>51</v>
      </c>
      <c r="D32" s="28" t="s">
        <v>75</v>
      </c>
      <c r="E32" s="28"/>
      <c r="F32" s="28"/>
      <c r="G32" s="28"/>
      <c r="H32" s="28"/>
      <c r="I32" s="28"/>
      <c r="J32" s="4">
        <v>98</v>
      </c>
      <c r="K32" s="4">
        <v>0</v>
      </c>
      <c r="L32" s="4">
        <v>0</v>
      </c>
      <c r="M32" s="4"/>
      <c r="N32" s="4"/>
      <c r="O32" s="4"/>
      <c r="P32" s="4"/>
      <c r="Q32" s="10">
        <f t="shared" si="0"/>
        <v>14</v>
      </c>
    </row>
    <row r="33" spans="2:17" x14ac:dyDescent="0.25">
      <c r="B33" s="6">
        <f t="shared" si="1"/>
        <v>25</v>
      </c>
      <c r="C33" s="6"/>
      <c r="D33" s="28"/>
      <c r="E33" s="28"/>
      <c r="F33" s="28"/>
      <c r="G33" s="28"/>
      <c r="H33" s="28"/>
      <c r="I33" s="28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28"/>
      <c r="E34" s="28"/>
      <c r="F34" s="28"/>
      <c r="G34" s="28"/>
      <c r="H34" s="28"/>
      <c r="I34" s="28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8"/>
      <c r="E35" s="28"/>
      <c r="F35" s="28"/>
      <c r="G35" s="28"/>
      <c r="H35" s="28"/>
      <c r="I35" s="28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8"/>
      <c r="E36" s="28"/>
      <c r="F36" s="28"/>
      <c r="G36" s="28"/>
      <c r="H36" s="28"/>
      <c r="I36" s="28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8"/>
      <c r="E37" s="28"/>
      <c r="F37" s="28"/>
      <c r="G37" s="28"/>
      <c r="H37" s="28"/>
      <c r="I37" s="2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8"/>
      <c r="E38" s="28"/>
      <c r="F38" s="28"/>
      <c r="G38" s="28"/>
      <c r="H38" s="28"/>
      <c r="I38" s="2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8"/>
      <c r="E39" s="28"/>
      <c r="F39" s="28"/>
      <c r="G39" s="28"/>
      <c r="H39" s="28"/>
      <c r="I39" s="2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8"/>
      <c r="E40" s="28"/>
      <c r="F40" s="28"/>
      <c r="G40" s="28"/>
      <c r="H40" s="28"/>
      <c r="I40" s="2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8"/>
      <c r="E41" s="28"/>
      <c r="F41" s="28"/>
      <c r="G41" s="28"/>
      <c r="H41" s="28"/>
      <c r="I41" s="2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8"/>
      <c r="E42" s="28"/>
      <c r="F42" s="28"/>
      <c r="G42" s="28"/>
      <c r="H42" s="28"/>
      <c r="I42" s="2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8"/>
      <c r="E43" s="28"/>
      <c r="F43" s="28"/>
      <c r="G43" s="28"/>
      <c r="H43" s="28"/>
      <c r="I43" s="2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8"/>
      <c r="E44" s="28"/>
      <c r="F44" s="28"/>
      <c r="G44" s="28"/>
      <c r="H44" s="28"/>
      <c r="I44" s="2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8"/>
      <c r="E45" s="28"/>
      <c r="F45" s="28"/>
      <c r="G45" s="28"/>
      <c r="H45" s="28"/>
      <c r="I45" s="2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8"/>
      <c r="E46" s="28"/>
      <c r="F46" s="28"/>
      <c r="G46" s="28"/>
      <c r="H46" s="28"/>
      <c r="I46" s="2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8"/>
      <c r="E47" s="28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8"/>
      <c r="E49" s="28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8"/>
      <c r="E52" s="28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0"/>
      <c r="E53" s="31"/>
      <c r="F53" s="31"/>
      <c r="G53" s="31"/>
      <c r="H53" s="31"/>
      <c r="I53" s="3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0" t="s">
        <v>19</v>
      </c>
      <c r="I54" s="20"/>
      <c r="J54" s="11">
        <f>COUNTIF(J9:J53,"&gt;=70")</f>
        <v>20</v>
      </c>
      <c r="K54" s="11">
        <f t="shared" ref="K54:P54" si="3">COUNTIF(K9:K53,"&gt;=70")</f>
        <v>17</v>
      </c>
      <c r="L54" s="11">
        <f t="shared" si="3"/>
        <v>15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4</v>
      </c>
      <c r="K55" s="12">
        <f t="shared" ref="K55:Q55" si="5">COUNTIF(K9:K53,"&lt;70")</f>
        <v>7</v>
      </c>
      <c r="L55" s="12">
        <f t="shared" si="5"/>
        <v>9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24</v>
      </c>
      <c r="K56" s="12">
        <f t="shared" ref="K56:Q56" si="6">COUNT(K9:K53)</f>
        <v>24</v>
      </c>
      <c r="L56" s="12">
        <f t="shared" si="6"/>
        <v>24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0.83333333333333337</v>
      </c>
      <c r="K57" s="14">
        <f t="shared" ref="K57:Q57" si="7">K54/K56</f>
        <v>0.70833333333333337</v>
      </c>
      <c r="L57" s="14">
        <f t="shared" si="7"/>
        <v>0.625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0.16666666666666666</v>
      </c>
      <c r="K58" s="13">
        <f t="shared" ref="K58:Q58" si="8">K55/K56</f>
        <v>0.29166666666666669</v>
      </c>
      <c r="L58" s="14">
        <f t="shared" si="8"/>
        <v>0.375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62"/>
  <sheetViews>
    <sheetView zoomScale="90" zoomScaleNormal="90" workbookViewId="0">
      <selection activeCell="L56" sqref="L56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20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20" x14ac:dyDescent="0.25">
      <c r="C4" t="s">
        <v>0</v>
      </c>
      <c r="D4" s="24" t="s">
        <v>76</v>
      </c>
      <c r="E4" s="24"/>
      <c r="F4" s="24"/>
      <c r="G4" s="24"/>
      <c r="I4" t="s">
        <v>1</v>
      </c>
      <c r="J4" s="25" t="s">
        <v>25</v>
      </c>
      <c r="K4" s="25"/>
      <c r="M4" t="s">
        <v>2</v>
      </c>
      <c r="N4" s="26">
        <v>45259</v>
      </c>
      <c r="O4" s="26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25" t="s">
        <v>77</v>
      </c>
      <c r="E6" s="25"/>
      <c r="F6" s="25"/>
      <c r="G6" s="25"/>
      <c r="I6" s="17" t="s">
        <v>22</v>
      </c>
      <c r="J6" s="17"/>
      <c r="K6" s="18" t="s">
        <v>27</v>
      </c>
      <c r="L6" s="18"/>
      <c r="M6" s="18"/>
      <c r="N6" s="18"/>
      <c r="O6" s="18"/>
      <c r="P6" s="18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0" x14ac:dyDescent="0.25">
      <c r="B9" s="6">
        <v>1</v>
      </c>
      <c r="C9" s="6" t="s">
        <v>28</v>
      </c>
      <c r="D9" s="28" t="s">
        <v>52</v>
      </c>
      <c r="E9" s="28"/>
      <c r="F9" s="28"/>
      <c r="G9" s="28"/>
      <c r="H9" s="28"/>
      <c r="I9" s="28"/>
      <c r="J9" s="4">
        <v>92</v>
      </c>
      <c r="K9" s="4">
        <v>86</v>
      </c>
      <c r="L9" s="4">
        <v>0</v>
      </c>
      <c r="M9" s="4">
        <v>70</v>
      </c>
      <c r="N9" s="4">
        <v>0</v>
      </c>
      <c r="O9" s="4">
        <v>0</v>
      </c>
      <c r="P9" s="4">
        <v>0</v>
      </c>
      <c r="Q9" s="10">
        <f>SUM(J9:P9)/7</f>
        <v>35.428571428571431</v>
      </c>
    </row>
    <row r="10" spans="2:20" x14ac:dyDescent="0.25">
      <c r="B10" s="6">
        <f>B9+1</f>
        <v>2</v>
      </c>
      <c r="C10" s="6" t="s">
        <v>29</v>
      </c>
      <c r="D10" s="28" t="s">
        <v>53</v>
      </c>
      <c r="E10" s="28"/>
      <c r="F10" s="28"/>
      <c r="G10" s="28"/>
      <c r="H10" s="28"/>
      <c r="I10" s="28"/>
      <c r="J10" s="4">
        <v>0</v>
      </c>
      <c r="K10" s="4">
        <v>71</v>
      </c>
      <c r="L10" s="4">
        <v>76</v>
      </c>
      <c r="M10" s="4">
        <v>70</v>
      </c>
      <c r="N10" s="4">
        <v>0</v>
      </c>
      <c r="O10" s="4">
        <v>0</v>
      </c>
      <c r="P10" s="4">
        <v>0</v>
      </c>
      <c r="Q10" s="10">
        <f t="shared" ref="Q10:Q48" si="0">SUM(J10:P10)/7</f>
        <v>31</v>
      </c>
    </row>
    <row r="11" spans="2:20" x14ac:dyDescent="0.25">
      <c r="B11" s="6">
        <f t="shared" ref="B11:B53" si="1">B10+1</f>
        <v>3</v>
      </c>
      <c r="C11" s="6" t="s">
        <v>30</v>
      </c>
      <c r="D11" s="28" t="s">
        <v>54</v>
      </c>
      <c r="E11" s="28"/>
      <c r="F11" s="28"/>
      <c r="G11" s="28"/>
      <c r="H11" s="28"/>
      <c r="I11" s="28"/>
      <c r="J11" s="4">
        <v>72</v>
      </c>
      <c r="K11" s="4">
        <v>89</v>
      </c>
      <c r="L11" s="4">
        <v>82</v>
      </c>
      <c r="M11" s="4">
        <v>97</v>
      </c>
      <c r="N11" s="4">
        <v>0</v>
      </c>
      <c r="O11" s="4">
        <v>0</v>
      </c>
      <c r="P11" s="4">
        <v>0</v>
      </c>
      <c r="Q11" s="10">
        <f t="shared" si="0"/>
        <v>48.571428571428569</v>
      </c>
    </row>
    <row r="12" spans="2:20" x14ac:dyDescent="0.25">
      <c r="B12" s="6">
        <f t="shared" si="1"/>
        <v>4</v>
      </c>
      <c r="C12" s="6" t="s">
        <v>31</v>
      </c>
      <c r="D12" s="28" t="s">
        <v>55</v>
      </c>
      <c r="E12" s="28"/>
      <c r="F12" s="28"/>
      <c r="G12" s="28"/>
      <c r="H12" s="28"/>
      <c r="I12" s="28"/>
      <c r="J12" s="4">
        <v>89</v>
      </c>
      <c r="K12" s="4">
        <v>78</v>
      </c>
      <c r="L12" s="4">
        <v>85</v>
      </c>
      <c r="M12" s="4">
        <v>82</v>
      </c>
      <c r="N12" s="4">
        <v>0</v>
      </c>
      <c r="O12" s="4">
        <v>0</v>
      </c>
      <c r="P12" s="4">
        <v>0</v>
      </c>
      <c r="Q12" s="10">
        <f t="shared" si="0"/>
        <v>47.714285714285715</v>
      </c>
    </row>
    <row r="13" spans="2:20" x14ac:dyDescent="0.25">
      <c r="B13" s="6">
        <f t="shared" si="1"/>
        <v>5</v>
      </c>
      <c r="C13" s="6" t="s">
        <v>32</v>
      </c>
      <c r="D13" s="28" t="s">
        <v>56</v>
      </c>
      <c r="E13" s="28"/>
      <c r="F13" s="28"/>
      <c r="G13" s="28"/>
      <c r="H13" s="28"/>
      <c r="I13" s="28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20" x14ac:dyDescent="0.25">
      <c r="B14" s="6">
        <f t="shared" si="1"/>
        <v>6</v>
      </c>
      <c r="C14" s="6" t="s">
        <v>33</v>
      </c>
      <c r="D14" s="28" t="s">
        <v>57</v>
      </c>
      <c r="E14" s="28"/>
      <c r="F14" s="28"/>
      <c r="G14" s="28"/>
      <c r="H14" s="28"/>
      <c r="I14" s="28"/>
      <c r="J14" s="4">
        <v>70</v>
      </c>
      <c r="K14" s="4">
        <v>0</v>
      </c>
      <c r="L14" s="4">
        <v>72</v>
      </c>
      <c r="M14" s="4">
        <v>88</v>
      </c>
      <c r="N14" s="4">
        <v>0</v>
      </c>
      <c r="O14" s="4">
        <v>0</v>
      </c>
      <c r="P14" s="4">
        <v>0</v>
      </c>
      <c r="Q14" s="10">
        <f t="shared" si="0"/>
        <v>32.857142857142854</v>
      </c>
      <c r="T14">
        <f>SUM(M9:M32)</f>
        <v>1195</v>
      </c>
    </row>
    <row r="15" spans="2:20" x14ac:dyDescent="0.25">
      <c r="B15" s="6">
        <f t="shared" si="1"/>
        <v>7</v>
      </c>
      <c r="C15" s="6" t="s">
        <v>34</v>
      </c>
      <c r="D15" s="28" t="s">
        <v>58</v>
      </c>
      <c r="E15" s="28"/>
      <c r="F15" s="28"/>
      <c r="G15" s="28"/>
      <c r="H15" s="28"/>
      <c r="I15" s="28"/>
      <c r="J15" s="4">
        <v>82</v>
      </c>
      <c r="K15" s="4">
        <v>77</v>
      </c>
      <c r="L15" s="4">
        <v>87</v>
      </c>
      <c r="M15" s="4">
        <v>89</v>
      </c>
      <c r="N15" s="4">
        <v>0</v>
      </c>
      <c r="O15" s="4">
        <v>0</v>
      </c>
      <c r="P15" s="4">
        <v>0</v>
      </c>
      <c r="Q15" s="10">
        <f t="shared" si="0"/>
        <v>47.857142857142854</v>
      </c>
    </row>
    <row r="16" spans="2:20" x14ac:dyDescent="0.25">
      <c r="B16" s="6">
        <f t="shared" si="1"/>
        <v>8</v>
      </c>
      <c r="C16" s="6" t="s">
        <v>35</v>
      </c>
      <c r="D16" s="28" t="s">
        <v>59</v>
      </c>
      <c r="E16" s="28"/>
      <c r="F16" s="28"/>
      <c r="G16" s="28"/>
      <c r="H16" s="28"/>
      <c r="I16" s="28"/>
      <c r="J16" s="4">
        <v>0</v>
      </c>
      <c r="K16" s="4">
        <v>75</v>
      </c>
      <c r="L16" s="4">
        <v>80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22.142857142857142</v>
      </c>
    </row>
    <row r="17" spans="2:17" x14ac:dyDescent="0.25">
      <c r="B17" s="6">
        <f t="shared" si="1"/>
        <v>9</v>
      </c>
      <c r="C17" s="6" t="s">
        <v>36</v>
      </c>
      <c r="D17" s="28" t="s">
        <v>60</v>
      </c>
      <c r="E17" s="28"/>
      <c r="F17" s="28"/>
      <c r="G17" s="28"/>
      <c r="H17" s="28"/>
      <c r="I17" s="28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25">
      <c r="B18" s="6">
        <f t="shared" si="1"/>
        <v>10</v>
      </c>
      <c r="C18" s="6" t="s">
        <v>37</v>
      </c>
      <c r="D18" s="28" t="s">
        <v>61</v>
      </c>
      <c r="E18" s="28"/>
      <c r="F18" s="28"/>
      <c r="G18" s="28"/>
      <c r="H18" s="28"/>
      <c r="I18" s="28"/>
      <c r="J18" s="4">
        <v>70</v>
      </c>
      <c r="K18" s="4">
        <v>83</v>
      </c>
      <c r="L18" s="4">
        <v>87</v>
      </c>
      <c r="M18" s="4">
        <v>70</v>
      </c>
      <c r="N18" s="4">
        <v>0</v>
      </c>
      <c r="O18" s="4">
        <v>0</v>
      </c>
      <c r="P18" s="4">
        <v>0</v>
      </c>
      <c r="Q18" s="10">
        <f t="shared" si="0"/>
        <v>44.285714285714285</v>
      </c>
    </row>
    <row r="19" spans="2:17" x14ac:dyDescent="0.25">
      <c r="B19" s="6">
        <f t="shared" si="1"/>
        <v>11</v>
      </c>
      <c r="C19" s="6" t="s">
        <v>38</v>
      </c>
      <c r="D19" s="28" t="s">
        <v>62</v>
      </c>
      <c r="E19" s="28"/>
      <c r="F19" s="28"/>
      <c r="G19" s="28"/>
      <c r="H19" s="28"/>
      <c r="I19" s="28"/>
      <c r="J19" s="4">
        <v>72</v>
      </c>
      <c r="K19" s="4">
        <v>89</v>
      </c>
      <c r="L19" s="4">
        <v>84</v>
      </c>
      <c r="M19" s="4">
        <v>70</v>
      </c>
      <c r="N19" s="4">
        <v>0</v>
      </c>
      <c r="O19" s="4">
        <v>0</v>
      </c>
      <c r="P19" s="4">
        <v>0</v>
      </c>
      <c r="Q19" s="10">
        <f t="shared" si="0"/>
        <v>45</v>
      </c>
    </row>
    <row r="20" spans="2:17" x14ac:dyDescent="0.25">
      <c r="B20" s="6">
        <f t="shared" si="1"/>
        <v>12</v>
      </c>
      <c r="C20" s="6" t="s">
        <v>39</v>
      </c>
      <c r="D20" s="28" t="s">
        <v>63</v>
      </c>
      <c r="E20" s="28"/>
      <c r="F20" s="28"/>
      <c r="G20" s="28"/>
      <c r="H20" s="28"/>
      <c r="I20" s="28"/>
      <c r="J20" s="4">
        <v>71</v>
      </c>
      <c r="K20" s="4">
        <v>83</v>
      </c>
      <c r="L20" s="4">
        <v>73</v>
      </c>
      <c r="M20" s="4">
        <v>70</v>
      </c>
      <c r="N20" s="4">
        <v>0</v>
      </c>
      <c r="O20" s="4">
        <v>0</v>
      </c>
      <c r="P20" s="4">
        <v>0</v>
      </c>
      <c r="Q20" s="10">
        <f t="shared" si="0"/>
        <v>42.428571428571431</v>
      </c>
    </row>
    <row r="21" spans="2:17" x14ac:dyDescent="0.25">
      <c r="B21" s="6">
        <f t="shared" si="1"/>
        <v>13</v>
      </c>
      <c r="C21" s="6" t="s">
        <v>40</v>
      </c>
      <c r="D21" s="28" t="s">
        <v>64</v>
      </c>
      <c r="E21" s="28"/>
      <c r="F21" s="28"/>
      <c r="G21" s="28"/>
      <c r="H21" s="28"/>
      <c r="I21" s="28"/>
      <c r="J21" s="4">
        <v>0</v>
      </c>
      <c r="K21" s="4">
        <v>72</v>
      </c>
      <c r="L21" s="4">
        <v>88</v>
      </c>
      <c r="M21" s="4">
        <v>85</v>
      </c>
      <c r="N21" s="4">
        <v>0</v>
      </c>
      <c r="O21" s="4">
        <v>0</v>
      </c>
      <c r="P21" s="4">
        <v>0</v>
      </c>
      <c r="Q21" s="10">
        <f t="shared" si="0"/>
        <v>35</v>
      </c>
    </row>
    <row r="22" spans="2:17" x14ac:dyDescent="0.25">
      <c r="B22" s="6">
        <f t="shared" si="1"/>
        <v>14</v>
      </c>
      <c r="C22" s="6" t="s">
        <v>41</v>
      </c>
      <c r="D22" s="28" t="s">
        <v>65</v>
      </c>
      <c r="E22" s="28"/>
      <c r="F22" s="28"/>
      <c r="G22" s="28"/>
      <c r="H22" s="28"/>
      <c r="I22" s="28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25">
      <c r="B23" s="6">
        <f t="shared" si="1"/>
        <v>15</v>
      </c>
      <c r="C23" s="6" t="s">
        <v>42</v>
      </c>
      <c r="D23" s="28" t="s">
        <v>66</v>
      </c>
      <c r="E23" s="28"/>
      <c r="F23" s="28"/>
      <c r="G23" s="28"/>
      <c r="H23" s="28"/>
      <c r="I23" s="28"/>
      <c r="J23" s="4">
        <v>75</v>
      </c>
      <c r="K23" s="4">
        <v>71</v>
      </c>
      <c r="L23" s="4">
        <v>78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32</v>
      </c>
    </row>
    <row r="24" spans="2:17" x14ac:dyDescent="0.25">
      <c r="B24" s="6">
        <f t="shared" si="1"/>
        <v>16</v>
      </c>
      <c r="C24" s="6" t="s">
        <v>43</v>
      </c>
      <c r="D24" s="28" t="s">
        <v>67</v>
      </c>
      <c r="E24" s="28"/>
      <c r="F24" s="28"/>
      <c r="G24" s="28"/>
      <c r="H24" s="28"/>
      <c r="I24" s="28"/>
      <c r="J24" s="4">
        <v>70</v>
      </c>
      <c r="K24" s="4">
        <v>72</v>
      </c>
      <c r="L24" s="4">
        <v>85</v>
      </c>
      <c r="M24" s="4">
        <v>88</v>
      </c>
      <c r="N24" s="4">
        <v>0</v>
      </c>
      <c r="O24" s="4">
        <v>0</v>
      </c>
      <c r="P24" s="4">
        <v>0</v>
      </c>
      <c r="Q24" s="10">
        <f t="shared" si="0"/>
        <v>45</v>
      </c>
    </row>
    <row r="25" spans="2:17" x14ac:dyDescent="0.25">
      <c r="B25" s="6">
        <f t="shared" si="1"/>
        <v>17</v>
      </c>
      <c r="C25" s="6" t="s">
        <v>44</v>
      </c>
      <c r="D25" s="28" t="s">
        <v>68</v>
      </c>
      <c r="E25" s="28"/>
      <c r="F25" s="28"/>
      <c r="G25" s="28"/>
      <c r="H25" s="28"/>
      <c r="I25" s="28"/>
      <c r="J25" s="4">
        <v>70</v>
      </c>
      <c r="K25" s="4">
        <v>82</v>
      </c>
      <c r="L25" s="4">
        <v>79</v>
      </c>
      <c r="M25" s="4">
        <v>70</v>
      </c>
      <c r="N25" s="4">
        <v>0</v>
      </c>
      <c r="O25" s="4">
        <v>0</v>
      </c>
      <c r="P25" s="4">
        <v>0</v>
      </c>
      <c r="Q25" s="10">
        <f t="shared" si="0"/>
        <v>43</v>
      </c>
    </row>
    <row r="26" spans="2:17" x14ac:dyDescent="0.25">
      <c r="B26" s="6">
        <f t="shared" si="1"/>
        <v>18</v>
      </c>
      <c r="C26" s="6" t="s">
        <v>45</v>
      </c>
      <c r="D26" s="28" t="s">
        <v>69</v>
      </c>
      <c r="E26" s="28"/>
      <c r="F26" s="28"/>
      <c r="G26" s="28"/>
      <c r="H26" s="28"/>
      <c r="I26" s="28"/>
      <c r="J26" s="4">
        <v>0</v>
      </c>
      <c r="K26" s="4">
        <v>0</v>
      </c>
      <c r="L26" s="4">
        <v>81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11.571428571428571</v>
      </c>
    </row>
    <row r="27" spans="2:17" x14ac:dyDescent="0.25">
      <c r="B27" s="6">
        <f t="shared" si="1"/>
        <v>19</v>
      </c>
      <c r="C27" s="6" t="s">
        <v>46</v>
      </c>
      <c r="D27" s="28" t="s">
        <v>70</v>
      </c>
      <c r="E27" s="28"/>
      <c r="F27" s="28"/>
      <c r="G27" s="28"/>
      <c r="H27" s="28"/>
      <c r="I27" s="28"/>
      <c r="J27" s="4">
        <v>89</v>
      </c>
      <c r="K27" s="4">
        <v>82</v>
      </c>
      <c r="L27" s="4">
        <v>87</v>
      </c>
      <c r="M27" s="4">
        <v>88</v>
      </c>
      <c r="N27" s="4"/>
      <c r="O27" s="4"/>
      <c r="P27" s="4"/>
      <c r="Q27" s="10">
        <f t="shared" si="0"/>
        <v>49.428571428571431</v>
      </c>
    </row>
    <row r="28" spans="2:17" x14ac:dyDescent="0.25">
      <c r="B28" s="6">
        <f t="shared" si="1"/>
        <v>20</v>
      </c>
      <c r="C28" s="6" t="s">
        <v>47</v>
      </c>
      <c r="D28" s="28" t="s">
        <v>71</v>
      </c>
      <c r="E28" s="28"/>
      <c r="F28" s="28"/>
      <c r="G28" s="28"/>
      <c r="H28" s="28"/>
      <c r="I28" s="28"/>
      <c r="J28" s="4">
        <v>97</v>
      </c>
      <c r="K28" s="4">
        <v>0</v>
      </c>
      <c r="L28" s="4">
        <v>87</v>
      </c>
      <c r="M28" s="4">
        <v>88</v>
      </c>
      <c r="N28" s="4"/>
      <c r="O28" s="4"/>
      <c r="P28" s="4"/>
      <c r="Q28" s="10">
        <f t="shared" si="0"/>
        <v>38.857142857142854</v>
      </c>
    </row>
    <row r="29" spans="2:17" x14ac:dyDescent="0.25">
      <c r="B29" s="6">
        <f t="shared" si="1"/>
        <v>21</v>
      </c>
      <c r="C29" s="6" t="s">
        <v>48</v>
      </c>
      <c r="D29" s="28" t="s">
        <v>72</v>
      </c>
      <c r="E29" s="28"/>
      <c r="F29" s="28"/>
      <c r="G29" s="28"/>
      <c r="H29" s="28"/>
      <c r="I29" s="28"/>
      <c r="J29" s="4">
        <v>92</v>
      </c>
      <c r="K29" s="4">
        <v>90</v>
      </c>
      <c r="L29" s="4">
        <v>81</v>
      </c>
      <c r="M29" s="4">
        <v>70</v>
      </c>
      <c r="N29" s="4"/>
      <c r="O29" s="4"/>
      <c r="P29" s="4"/>
      <c r="Q29" s="10">
        <f t="shared" si="0"/>
        <v>47.571428571428569</v>
      </c>
    </row>
    <row r="30" spans="2:17" x14ac:dyDescent="0.25">
      <c r="B30" s="6">
        <f t="shared" si="1"/>
        <v>22</v>
      </c>
      <c r="C30" s="6" t="s">
        <v>49</v>
      </c>
      <c r="D30" s="28" t="s">
        <v>73</v>
      </c>
      <c r="E30" s="28"/>
      <c r="F30" s="28"/>
      <c r="G30" s="28"/>
      <c r="H30" s="28"/>
      <c r="I30" s="28"/>
      <c r="J30" s="4">
        <v>0</v>
      </c>
      <c r="K30" s="4">
        <v>0</v>
      </c>
      <c r="L30" s="4">
        <v>0</v>
      </c>
      <c r="M30" s="4">
        <v>0</v>
      </c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 t="s">
        <v>50</v>
      </c>
      <c r="D31" s="28" t="s">
        <v>74</v>
      </c>
      <c r="E31" s="28"/>
      <c r="F31" s="28"/>
      <c r="G31" s="28"/>
      <c r="H31" s="28"/>
      <c r="I31" s="28"/>
      <c r="J31" s="4">
        <v>0</v>
      </c>
      <c r="K31" s="4">
        <v>0</v>
      </c>
      <c r="L31" s="4">
        <v>87</v>
      </c>
      <c r="M31" s="4">
        <v>0</v>
      </c>
      <c r="N31" s="4"/>
      <c r="O31" s="4"/>
      <c r="P31" s="4"/>
      <c r="Q31" s="10">
        <f t="shared" si="0"/>
        <v>12.428571428571429</v>
      </c>
    </row>
    <row r="32" spans="2:17" x14ac:dyDescent="0.25">
      <c r="B32" s="6">
        <f t="shared" si="1"/>
        <v>24</v>
      </c>
      <c r="C32" s="6" t="s">
        <v>51</v>
      </c>
      <c r="D32" s="28" t="s">
        <v>75</v>
      </c>
      <c r="E32" s="28"/>
      <c r="F32" s="28"/>
      <c r="G32" s="28"/>
      <c r="H32" s="28"/>
      <c r="I32" s="28"/>
      <c r="J32" s="4">
        <v>73</v>
      </c>
      <c r="K32" s="4">
        <v>0</v>
      </c>
      <c r="L32" s="4">
        <v>0</v>
      </c>
      <c r="M32" s="4">
        <v>0</v>
      </c>
      <c r="N32" s="4"/>
      <c r="O32" s="4"/>
      <c r="P32" s="4"/>
      <c r="Q32" s="10">
        <f t="shared" si="0"/>
        <v>10.428571428571429</v>
      </c>
    </row>
    <row r="33" spans="2:17" x14ac:dyDescent="0.25">
      <c r="B33" s="6">
        <f t="shared" si="1"/>
        <v>25</v>
      </c>
      <c r="C33" s="6"/>
      <c r="D33" s="28"/>
      <c r="E33" s="28"/>
      <c r="F33" s="28"/>
      <c r="G33" s="28"/>
      <c r="H33" s="28"/>
      <c r="I33" s="28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28"/>
      <c r="E34" s="28"/>
      <c r="F34" s="28"/>
      <c r="G34" s="28"/>
      <c r="H34" s="28"/>
      <c r="I34" s="28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8"/>
      <c r="E35" s="28"/>
      <c r="F35" s="28"/>
      <c r="G35" s="28"/>
      <c r="H35" s="28"/>
      <c r="I35" s="28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8"/>
      <c r="E36" s="28"/>
      <c r="F36" s="28"/>
      <c r="G36" s="28"/>
      <c r="H36" s="28"/>
      <c r="I36" s="28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8"/>
      <c r="E37" s="28"/>
      <c r="F37" s="28"/>
      <c r="G37" s="28"/>
      <c r="H37" s="28"/>
      <c r="I37" s="2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8"/>
      <c r="E38" s="28"/>
      <c r="F38" s="28"/>
      <c r="G38" s="28"/>
      <c r="H38" s="28"/>
      <c r="I38" s="2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8"/>
      <c r="E39" s="28"/>
      <c r="F39" s="28"/>
      <c r="G39" s="28"/>
      <c r="H39" s="28"/>
      <c r="I39" s="2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8"/>
      <c r="E40" s="28"/>
      <c r="F40" s="28"/>
      <c r="G40" s="28"/>
      <c r="H40" s="28"/>
      <c r="I40" s="2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8"/>
      <c r="E41" s="28"/>
      <c r="F41" s="28"/>
      <c r="G41" s="28"/>
      <c r="H41" s="28"/>
      <c r="I41" s="2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8"/>
      <c r="E42" s="28"/>
      <c r="F42" s="28"/>
      <c r="G42" s="28"/>
      <c r="H42" s="28"/>
      <c r="I42" s="2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8"/>
      <c r="E43" s="28"/>
      <c r="F43" s="28"/>
      <c r="G43" s="28"/>
      <c r="H43" s="28"/>
      <c r="I43" s="2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8"/>
      <c r="E44" s="28"/>
      <c r="F44" s="28"/>
      <c r="G44" s="28"/>
      <c r="H44" s="28"/>
      <c r="I44" s="2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8"/>
      <c r="E45" s="28"/>
      <c r="F45" s="28"/>
      <c r="G45" s="28"/>
      <c r="H45" s="28"/>
      <c r="I45" s="2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8"/>
      <c r="E46" s="28"/>
      <c r="F46" s="28"/>
      <c r="G46" s="28"/>
      <c r="H46" s="28"/>
      <c r="I46" s="2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8"/>
      <c r="E47" s="28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8"/>
      <c r="E49" s="28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8"/>
      <c r="E52" s="28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0"/>
      <c r="E53" s="31"/>
      <c r="F53" s="31"/>
      <c r="G53" s="31"/>
      <c r="H53" s="31"/>
      <c r="I53" s="3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0" t="s">
        <v>19</v>
      </c>
      <c r="I54" s="20"/>
      <c r="J54" s="11">
        <f>COUNTIF(J9:J53,"&gt;=70")</f>
        <v>15</v>
      </c>
      <c r="K54" s="11">
        <f t="shared" ref="K54:P54" si="3">COUNTIF(K9:K53,"&gt;=70")</f>
        <v>15</v>
      </c>
      <c r="L54" s="11">
        <f t="shared" si="3"/>
        <v>18</v>
      </c>
      <c r="M54" s="11">
        <f t="shared" si="3"/>
        <v>15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9</v>
      </c>
      <c r="K55" s="12">
        <f t="shared" ref="K55:Q55" si="5">COUNTIF(K9:K53,"&lt;70")</f>
        <v>9</v>
      </c>
      <c r="L55" s="12">
        <f t="shared" si="5"/>
        <v>6</v>
      </c>
      <c r="M55" s="12">
        <f t="shared" si="5"/>
        <v>9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24</v>
      </c>
      <c r="K56" s="12">
        <f t="shared" ref="K56:Q56" si="6">COUNT(K9:K53)</f>
        <v>24</v>
      </c>
      <c r="L56" s="12">
        <f t="shared" si="6"/>
        <v>24</v>
      </c>
      <c r="M56" s="12">
        <f t="shared" si="6"/>
        <v>24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0.625</v>
      </c>
      <c r="K57" s="14">
        <f t="shared" ref="K57:Q57" si="7">K54/K56</f>
        <v>0.625</v>
      </c>
      <c r="L57" s="14">
        <f t="shared" si="7"/>
        <v>0.75</v>
      </c>
      <c r="M57" s="14">
        <f t="shared" si="7"/>
        <v>0.625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0.375</v>
      </c>
      <c r="K58" s="13">
        <f t="shared" ref="K58:Q58" si="8">K55/K56</f>
        <v>0.375</v>
      </c>
      <c r="L58" s="14">
        <f t="shared" si="8"/>
        <v>0.25</v>
      </c>
      <c r="M58" s="14">
        <f t="shared" si="8"/>
        <v>0.375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S62"/>
  <sheetViews>
    <sheetView topLeftCell="A3" zoomScale="84" zoomScaleNormal="84" workbookViewId="0">
      <selection activeCell="S7" sqref="S7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 t="s">
        <v>78</v>
      </c>
      <c r="E4" s="24"/>
      <c r="F4" s="24"/>
      <c r="G4" s="24"/>
      <c r="I4" t="s">
        <v>1</v>
      </c>
      <c r="J4" s="25" t="s">
        <v>79</v>
      </c>
      <c r="K4" s="25"/>
      <c r="M4" t="s">
        <v>2</v>
      </c>
      <c r="N4" s="26">
        <v>45259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77</v>
      </c>
      <c r="E6" s="25"/>
      <c r="F6" s="25"/>
      <c r="G6" s="25"/>
      <c r="I6" s="17" t="s">
        <v>22</v>
      </c>
      <c r="J6" s="17"/>
      <c r="K6" s="18" t="s">
        <v>27</v>
      </c>
      <c r="L6" s="18"/>
      <c r="M6" s="18"/>
      <c r="N6" s="18"/>
      <c r="O6" s="18"/>
      <c r="P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80</v>
      </c>
      <c r="D9" s="28" t="s">
        <v>111</v>
      </c>
      <c r="E9" s="28"/>
      <c r="F9" s="28"/>
      <c r="G9" s="28"/>
      <c r="H9" s="28"/>
      <c r="I9" s="28"/>
      <c r="J9" s="4">
        <v>86</v>
      </c>
      <c r="K9" s="4">
        <v>87</v>
      </c>
      <c r="L9" s="4">
        <v>84</v>
      </c>
      <c r="M9" s="4">
        <v>97</v>
      </c>
      <c r="N9" s="4">
        <v>0</v>
      </c>
      <c r="O9" s="4">
        <v>0</v>
      </c>
      <c r="P9" s="4">
        <v>0</v>
      </c>
      <c r="Q9" s="10">
        <f>SUM(J9:P9)/6</f>
        <v>59</v>
      </c>
    </row>
    <row r="10" spans="2:18" x14ac:dyDescent="0.25">
      <c r="B10" s="6">
        <f>B9+1</f>
        <v>2</v>
      </c>
      <c r="C10" t="s">
        <v>81</v>
      </c>
      <c r="D10" s="28" t="s">
        <v>112</v>
      </c>
      <c r="E10" s="28"/>
      <c r="F10" s="28"/>
      <c r="G10" s="28"/>
      <c r="H10" s="28"/>
      <c r="I10" s="28"/>
      <c r="J10" s="4">
        <v>88</v>
      </c>
      <c r="K10" s="4">
        <v>74</v>
      </c>
      <c r="L10" s="4">
        <v>84</v>
      </c>
      <c r="M10" s="4">
        <v>92</v>
      </c>
      <c r="N10" s="4">
        <v>0</v>
      </c>
      <c r="O10" s="4">
        <v>0</v>
      </c>
      <c r="P10" s="4">
        <v>0</v>
      </c>
      <c r="Q10" s="10">
        <f>SUM(J10:P10)/6</f>
        <v>56.333333333333336</v>
      </c>
    </row>
    <row r="11" spans="2:18" x14ac:dyDescent="0.25">
      <c r="B11" s="6">
        <f t="shared" ref="B11:B53" si="0">B10+1</f>
        <v>3</v>
      </c>
      <c r="C11" t="s">
        <v>82</v>
      </c>
      <c r="D11" s="28" t="s">
        <v>113</v>
      </c>
      <c r="E11" s="28"/>
      <c r="F11" s="28"/>
      <c r="G11" s="28"/>
      <c r="H11" s="28"/>
      <c r="I11" s="28"/>
      <c r="J11" s="4">
        <v>76</v>
      </c>
      <c r="K11" s="4">
        <v>0</v>
      </c>
      <c r="L11" s="4">
        <v>83</v>
      </c>
      <c r="M11" s="4">
        <v>88</v>
      </c>
      <c r="N11" s="4">
        <v>0</v>
      </c>
      <c r="O11" s="4">
        <v>0</v>
      </c>
      <c r="P11" s="4">
        <v>0</v>
      </c>
      <c r="Q11" s="10">
        <f t="shared" ref="Q10:Q48" si="1">SUM(J11:P11)/7</f>
        <v>35.285714285714285</v>
      </c>
    </row>
    <row r="12" spans="2:18" x14ac:dyDescent="0.25">
      <c r="B12" s="6">
        <f t="shared" si="0"/>
        <v>4</v>
      </c>
      <c r="C12" t="s">
        <v>83</v>
      </c>
      <c r="D12" s="28" t="s">
        <v>114</v>
      </c>
      <c r="E12" s="28"/>
      <c r="F12" s="28"/>
      <c r="G12" s="28"/>
      <c r="H12" s="28"/>
      <c r="I12" s="28"/>
      <c r="J12" s="4">
        <v>77</v>
      </c>
      <c r="K12" s="4">
        <v>0</v>
      </c>
      <c r="L12" s="4">
        <v>78</v>
      </c>
      <c r="M12" s="4">
        <v>77</v>
      </c>
      <c r="N12" s="4">
        <v>0</v>
      </c>
      <c r="O12" s="4">
        <v>0</v>
      </c>
      <c r="P12" s="4">
        <v>0</v>
      </c>
      <c r="Q12" s="10">
        <f t="shared" si="1"/>
        <v>33.142857142857146</v>
      </c>
    </row>
    <row r="13" spans="2:18" x14ac:dyDescent="0.25">
      <c r="B13" s="6">
        <f t="shared" si="0"/>
        <v>5</v>
      </c>
      <c r="C13" t="s">
        <v>84</v>
      </c>
      <c r="D13" s="28" t="s">
        <v>115</v>
      </c>
      <c r="E13" s="28"/>
      <c r="F13" s="28"/>
      <c r="G13" s="28"/>
      <c r="H13" s="28"/>
      <c r="I13" s="28"/>
      <c r="J13" s="4">
        <v>81</v>
      </c>
      <c r="K13" s="4">
        <v>76</v>
      </c>
      <c r="L13" s="4">
        <v>88</v>
      </c>
      <c r="M13" s="4">
        <v>88</v>
      </c>
      <c r="N13" s="4">
        <v>0</v>
      </c>
      <c r="O13" s="4">
        <v>0</v>
      </c>
      <c r="P13" s="4">
        <v>0</v>
      </c>
      <c r="Q13" s="10">
        <f t="shared" si="1"/>
        <v>47.571428571428569</v>
      </c>
    </row>
    <row r="14" spans="2:18" x14ac:dyDescent="0.25">
      <c r="B14" s="6">
        <f t="shared" si="0"/>
        <v>6</v>
      </c>
      <c r="C14" t="s">
        <v>85</v>
      </c>
      <c r="D14" s="28" t="s">
        <v>116</v>
      </c>
      <c r="E14" s="28"/>
      <c r="F14" s="28"/>
      <c r="G14" s="28"/>
      <c r="H14" s="28"/>
      <c r="I14" s="28"/>
      <c r="J14" s="4">
        <v>81</v>
      </c>
      <c r="K14" s="4">
        <v>70</v>
      </c>
      <c r="L14" s="4">
        <v>92</v>
      </c>
      <c r="M14" s="4">
        <v>91</v>
      </c>
      <c r="N14" s="4">
        <v>0</v>
      </c>
      <c r="O14" s="4">
        <v>0</v>
      </c>
      <c r="P14" s="4">
        <v>0</v>
      </c>
      <c r="Q14" s="10">
        <f t="shared" si="1"/>
        <v>47.714285714285715</v>
      </c>
    </row>
    <row r="15" spans="2:18" x14ac:dyDescent="0.25">
      <c r="B15" s="6">
        <f t="shared" si="0"/>
        <v>7</v>
      </c>
      <c r="C15" t="s">
        <v>86</v>
      </c>
      <c r="D15" s="28" t="s">
        <v>117</v>
      </c>
      <c r="E15" s="28"/>
      <c r="F15" s="28"/>
      <c r="G15" s="28"/>
      <c r="H15" s="28"/>
      <c r="I15" s="28"/>
      <c r="J15" s="4">
        <v>80</v>
      </c>
      <c r="K15" s="4">
        <v>82</v>
      </c>
      <c r="L15" s="4">
        <v>86</v>
      </c>
      <c r="M15" s="4">
        <v>92</v>
      </c>
      <c r="N15" s="4">
        <v>0</v>
      </c>
      <c r="O15" s="4">
        <v>0</v>
      </c>
      <c r="P15" s="4">
        <v>0</v>
      </c>
      <c r="Q15" s="10">
        <f t="shared" si="1"/>
        <v>48.571428571428569</v>
      </c>
    </row>
    <row r="16" spans="2:18" x14ac:dyDescent="0.25">
      <c r="B16" s="6">
        <f t="shared" si="0"/>
        <v>8</v>
      </c>
      <c r="C16" t="s">
        <v>87</v>
      </c>
      <c r="D16" s="28" t="s">
        <v>118</v>
      </c>
      <c r="E16" s="28"/>
      <c r="F16" s="28"/>
      <c r="G16" s="28"/>
      <c r="H16" s="28"/>
      <c r="I16" s="28"/>
      <c r="J16" s="4">
        <v>91</v>
      </c>
      <c r="K16" s="4">
        <v>75</v>
      </c>
      <c r="L16" s="4">
        <v>89</v>
      </c>
      <c r="M16" s="4">
        <v>91</v>
      </c>
      <c r="N16" s="4">
        <v>0</v>
      </c>
      <c r="O16" s="4">
        <v>0</v>
      </c>
      <c r="P16" s="4">
        <v>0</v>
      </c>
      <c r="Q16" s="10">
        <f t="shared" si="1"/>
        <v>49.428571428571431</v>
      </c>
    </row>
    <row r="17" spans="2:19" x14ac:dyDescent="0.25">
      <c r="B17" s="6">
        <f t="shared" si="0"/>
        <v>9</v>
      </c>
      <c r="C17" t="s">
        <v>88</v>
      </c>
      <c r="D17" s="28" t="s">
        <v>119</v>
      </c>
      <c r="E17" s="28"/>
      <c r="F17" s="28"/>
      <c r="G17" s="28"/>
      <c r="H17" s="28"/>
      <c r="I17" s="28"/>
      <c r="J17" s="4">
        <v>88</v>
      </c>
      <c r="K17" s="4">
        <v>78</v>
      </c>
      <c r="L17" s="4">
        <v>85</v>
      </c>
      <c r="M17" s="4">
        <v>83</v>
      </c>
      <c r="N17" s="4">
        <v>0</v>
      </c>
      <c r="O17" s="4">
        <v>0</v>
      </c>
      <c r="P17" s="4">
        <v>0</v>
      </c>
      <c r="Q17" s="10">
        <f t="shared" si="1"/>
        <v>47.714285714285715</v>
      </c>
    </row>
    <row r="18" spans="2:19" x14ac:dyDescent="0.25">
      <c r="B18" s="6">
        <f t="shared" si="0"/>
        <v>10</v>
      </c>
      <c r="C18" t="s">
        <v>89</v>
      </c>
      <c r="D18" s="28" t="s">
        <v>120</v>
      </c>
      <c r="E18" s="28"/>
      <c r="F18" s="28"/>
      <c r="G18" s="28"/>
      <c r="H18" s="28"/>
      <c r="I18" s="28"/>
      <c r="J18" s="4">
        <v>84</v>
      </c>
      <c r="K18" s="4">
        <v>0</v>
      </c>
      <c r="L18" s="4">
        <v>87</v>
      </c>
      <c r="M18" s="4">
        <v>100</v>
      </c>
      <c r="N18" s="4">
        <v>0</v>
      </c>
      <c r="O18" s="4">
        <v>0</v>
      </c>
      <c r="P18" s="4">
        <v>0</v>
      </c>
      <c r="Q18" s="10">
        <f t="shared" si="1"/>
        <v>38.714285714285715</v>
      </c>
      <c r="S18">
        <f>SUM(M9:M39)</f>
        <v>2764</v>
      </c>
    </row>
    <row r="19" spans="2:19" x14ac:dyDescent="0.25">
      <c r="B19" s="6">
        <f t="shared" si="0"/>
        <v>11</v>
      </c>
      <c r="C19" t="s">
        <v>90</v>
      </c>
      <c r="D19" s="28" t="s">
        <v>121</v>
      </c>
      <c r="E19" s="28"/>
      <c r="F19" s="28"/>
      <c r="G19" s="28"/>
      <c r="H19" s="28"/>
      <c r="I19" s="28"/>
      <c r="J19" s="4">
        <v>87</v>
      </c>
      <c r="K19" s="4">
        <v>70</v>
      </c>
      <c r="L19" s="4">
        <v>82</v>
      </c>
      <c r="M19" s="4">
        <v>91</v>
      </c>
      <c r="N19" s="4">
        <v>0</v>
      </c>
      <c r="O19" s="4">
        <v>0</v>
      </c>
      <c r="P19" s="4">
        <v>0</v>
      </c>
      <c r="Q19" s="10">
        <f t="shared" si="1"/>
        <v>47.142857142857146</v>
      </c>
    </row>
    <row r="20" spans="2:19" x14ac:dyDescent="0.25">
      <c r="B20" s="6">
        <f t="shared" si="0"/>
        <v>12</v>
      </c>
      <c r="C20" t="s">
        <v>91</v>
      </c>
      <c r="D20" s="28" t="s">
        <v>122</v>
      </c>
      <c r="E20" s="28"/>
      <c r="F20" s="28"/>
      <c r="G20" s="28"/>
      <c r="H20" s="28"/>
      <c r="I20" s="28"/>
      <c r="J20" s="4">
        <v>83</v>
      </c>
      <c r="K20" s="4">
        <v>93</v>
      </c>
      <c r="L20" s="4">
        <v>87</v>
      </c>
      <c r="M20" s="4">
        <v>97</v>
      </c>
      <c r="N20" s="4">
        <v>0</v>
      </c>
      <c r="O20" s="4">
        <v>0</v>
      </c>
      <c r="P20" s="4">
        <v>0</v>
      </c>
      <c r="Q20" s="10">
        <f t="shared" si="1"/>
        <v>51.428571428571431</v>
      </c>
    </row>
    <row r="21" spans="2:19" x14ac:dyDescent="0.25">
      <c r="B21" s="6">
        <f t="shared" si="0"/>
        <v>13</v>
      </c>
      <c r="C21" t="s">
        <v>92</v>
      </c>
      <c r="D21" s="28" t="s">
        <v>123</v>
      </c>
      <c r="E21" s="28"/>
      <c r="F21" s="28"/>
      <c r="G21" s="28"/>
      <c r="H21" s="28"/>
      <c r="I21" s="28"/>
      <c r="J21" s="4">
        <v>0</v>
      </c>
      <c r="K21" s="4">
        <v>0</v>
      </c>
      <c r="L21" s="4">
        <v>80</v>
      </c>
      <c r="M21" s="4">
        <v>97</v>
      </c>
      <c r="N21" s="4">
        <v>0</v>
      </c>
      <c r="O21" s="4">
        <v>0</v>
      </c>
      <c r="P21" s="4">
        <v>0</v>
      </c>
      <c r="Q21" s="10">
        <f t="shared" si="1"/>
        <v>25.285714285714285</v>
      </c>
    </row>
    <row r="22" spans="2:19" x14ac:dyDescent="0.25">
      <c r="B22" s="6">
        <f t="shared" si="0"/>
        <v>14</v>
      </c>
      <c r="C22" t="s">
        <v>93</v>
      </c>
      <c r="D22" s="28" t="s">
        <v>124</v>
      </c>
      <c r="E22" s="28"/>
      <c r="F22" s="28"/>
      <c r="G22" s="28"/>
      <c r="H22" s="28"/>
      <c r="I22" s="28"/>
      <c r="J22" s="4">
        <v>85</v>
      </c>
      <c r="K22" s="4">
        <v>71</v>
      </c>
      <c r="L22" s="4">
        <v>83</v>
      </c>
      <c r="M22" s="4">
        <v>88</v>
      </c>
      <c r="N22" s="4">
        <v>0</v>
      </c>
      <c r="O22" s="4">
        <v>0</v>
      </c>
      <c r="P22" s="4">
        <v>0</v>
      </c>
      <c r="Q22" s="10">
        <f t="shared" si="1"/>
        <v>46.714285714285715</v>
      </c>
    </row>
    <row r="23" spans="2:19" x14ac:dyDescent="0.25">
      <c r="B23" s="6">
        <f t="shared" si="0"/>
        <v>15</v>
      </c>
      <c r="C23" t="s">
        <v>94</v>
      </c>
      <c r="D23" s="28" t="s">
        <v>125</v>
      </c>
      <c r="E23" s="28"/>
      <c r="F23" s="28"/>
      <c r="G23" s="28"/>
      <c r="H23" s="28"/>
      <c r="I23" s="28"/>
      <c r="J23" s="4">
        <v>81</v>
      </c>
      <c r="K23" s="4">
        <v>73</v>
      </c>
      <c r="L23" s="4">
        <v>84</v>
      </c>
      <c r="M23" s="4">
        <v>92</v>
      </c>
      <c r="N23" s="4">
        <v>0</v>
      </c>
      <c r="O23" s="4">
        <v>0</v>
      </c>
      <c r="P23" s="4">
        <v>0</v>
      </c>
      <c r="Q23" s="10">
        <f t="shared" si="1"/>
        <v>47.142857142857146</v>
      </c>
    </row>
    <row r="24" spans="2:19" x14ac:dyDescent="0.25">
      <c r="B24" s="6">
        <f t="shared" si="0"/>
        <v>16</v>
      </c>
      <c r="C24" t="s">
        <v>95</v>
      </c>
      <c r="D24" s="28" t="s">
        <v>126</v>
      </c>
      <c r="E24" s="28"/>
      <c r="F24" s="28"/>
      <c r="G24" s="28"/>
      <c r="H24" s="28"/>
      <c r="I24" s="28"/>
      <c r="J24" s="4">
        <v>79</v>
      </c>
      <c r="K24" s="4">
        <v>75</v>
      </c>
      <c r="L24" s="4">
        <v>91</v>
      </c>
      <c r="M24" s="4">
        <v>91</v>
      </c>
      <c r="N24" s="4">
        <v>0</v>
      </c>
      <c r="O24" s="4">
        <v>0</v>
      </c>
      <c r="P24" s="4">
        <v>0</v>
      </c>
      <c r="Q24" s="10">
        <f t="shared" si="1"/>
        <v>48</v>
      </c>
    </row>
    <row r="25" spans="2:19" x14ac:dyDescent="0.25">
      <c r="B25" s="6">
        <f t="shared" si="0"/>
        <v>17</v>
      </c>
      <c r="C25" t="s">
        <v>96</v>
      </c>
      <c r="D25" s="28" t="s">
        <v>127</v>
      </c>
      <c r="E25" s="28"/>
      <c r="F25" s="28"/>
      <c r="G25" s="28"/>
      <c r="H25" s="28"/>
      <c r="I25" s="28"/>
      <c r="J25" s="4">
        <v>84</v>
      </c>
      <c r="K25" s="4">
        <v>72</v>
      </c>
      <c r="L25" s="4">
        <v>83</v>
      </c>
      <c r="M25" s="4">
        <v>97</v>
      </c>
      <c r="N25" s="4">
        <v>0</v>
      </c>
      <c r="O25" s="4">
        <v>0</v>
      </c>
      <c r="P25" s="4">
        <v>0</v>
      </c>
      <c r="Q25" s="10">
        <f t="shared" si="1"/>
        <v>48</v>
      </c>
    </row>
    <row r="26" spans="2:19" x14ac:dyDescent="0.25">
      <c r="B26" s="6">
        <f t="shared" si="0"/>
        <v>18</v>
      </c>
      <c r="C26" t="s">
        <v>97</v>
      </c>
      <c r="D26" s="28" t="s">
        <v>128</v>
      </c>
      <c r="E26" s="28"/>
      <c r="F26" s="28"/>
      <c r="G26" s="28"/>
      <c r="H26" s="28"/>
      <c r="I26" s="28"/>
      <c r="J26" s="4">
        <v>83</v>
      </c>
      <c r="K26" s="4">
        <v>86</v>
      </c>
      <c r="L26" s="4">
        <v>91</v>
      </c>
      <c r="M26" s="4">
        <v>97</v>
      </c>
      <c r="N26" s="4">
        <v>0</v>
      </c>
      <c r="O26" s="4">
        <v>0</v>
      </c>
      <c r="P26" s="4">
        <v>0</v>
      </c>
      <c r="Q26" s="10">
        <f t="shared" si="1"/>
        <v>51</v>
      </c>
    </row>
    <row r="27" spans="2:19" x14ac:dyDescent="0.25">
      <c r="B27" s="6">
        <f t="shared" si="0"/>
        <v>19</v>
      </c>
      <c r="C27" t="s">
        <v>98</v>
      </c>
      <c r="D27" s="28" t="s">
        <v>129</v>
      </c>
      <c r="E27" s="28"/>
      <c r="F27" s="28"/>
      <c r="G27" s="28"/>
      <c r="H27" s="28"/>
      <c r="I27" s="28"/>
      <c r="J27" s="4">
        <v>86</v>
      </c>
      <c r="K27" s="4">
        <v>70</v>
      </c>
      <c r="L27" s="4">
        <v>85</v>
      </c>
      <c r="M27" s="4">
        <v>88</v>
      </c>
      <c r="N27" s="4"/>
      <c r="O27" s="4"/>
      <c r="P27" s="4"/>
      <c r="Q27" s="10">
        <f t="shared" si="1"/>
        <v>47</v>
      </c>
    </row>
    <row r="28" spans="2:19" x14ac:dyDescent="0.25">
      <c r="B28" s="6">
        <f t="shared" si="0"/>
        <v>20</v>
      </c>
      <c r="C28" t="s">
        <v>99</v>
      </c>
      <c r="D28" s="28" t="s">
        <v>130</v>
      </c>
      <c r="E28" s="28"/>
      <c r="F28" s="28"/>
      <c r="G28" s="28"/>
      <c r="H28" s="28"/>
      <c r="I28" s="28"/>
      <c r="J28" s="4">
        <v>82</v>
      </c>
      <c r="K28" s="4">
        <v>0</v>
      </c>
      <c r="L28" s="4">
        <v>85</v>
      </c>
      <c r="M28" s="4">
        <v>88</v>
      </c>
      <c r="N28" s="4"/>
      <c r="O28" s="4"/>
      <c r="P28" s="4"/>
      <c r="Q28" s="10">
        <f t="shared" si="1"/>
        <v>36.428571428571431</v>
      </c>
    </row>
    <row r="29" spans="2:19" x14ac:dyDescent="0.25">
      <c r="B29" s="6">
        <f t="shared" si="0"/>
        <v>21</v>
      </c>
      <c r="C29" t="s">
        <v>100</v>
      </c>
      <c r="D29" s="28" t="s">
        <v>131</v>
      </c>
      <c r="E29" s="28"/>
      <c r="F29" s="28"/>
      <c r="G29" s="28"/>
      <c r="H29" s="28"/>
      <c r="I29" s="28"/>
      <c r="J29" s="4">
        <v>83</v>
      </c>
      <c r="K29" s="4">
        <v>77</v>
      </c>
      <c r="L29" s="4">
        <v>83</v>
      </c>
      <c r="M29" s="4">
        <v>83</v>
      </c>
      <c r="N29" s="4"/>
      <c r="O29" s="4"/>
      <c r="P29" s="4"/>
      <c r="Q29" s="10">
        <f t="shared" si="1"/>
        <v>46.571428571428569</v>
      </c>
    </row>
    <row r="30" spans="2:19" x14ac:dyDescent="0.25">
      <c r="B30" s="6">
        <f t="shared" si="0"/>
        <v>22</v>
      </c>
      <c r="C30" t="s">
        <v>101</v>
      </c>
      <c r="D30" s="28" t="s">
        <v>132</v>
      </c>
      <c r="E30" s="28"/>
      <c r="F30" s="28"/>
      <c r="G30" s="28"/>
      <c r="H30" s="28"/>
      <c r="I30" s="28"/>
      <c r="J30" s="4">
        <v>79</v>
      </c>
      <c r="K30" s="4">
        <v>0</v>
      </c>
      <c r="L30" s="4">
        <v>88</v>
      </c>
      <c r="M30" s="4">
        <v>92</v>
      </c>
      <c r="N30" s="4"/>
      <c r="O30" s="4"/>
      <c r="P30" s="4"/>
      <c r="Q30" s="10">
        <f t="shared" si="1"/>
        <v>37</v>
      </c>
    </row>
    <row r="31" spans="2:19" x14ac:dyDescent="0.25">
      <c r="B31" s="6">
        <f t="shared" si="0"/>
        <v>23</v>
      </c>
      <c r="C31" t="s">
        <v>110</v>
      </c>
      <c r="D31" s="28" t="s">
        <v>133</v>
      </c>
      <c r="E31" s="28"/>
      <c r="F31" s="28"/>
      <c r="G31" s="28"/>
      <c r="H31" s="28"/>
      <c r="I31" s="28"/>
      <c r="J31" s="4">
        <v>85</v>
      </c>
      <c r="K31" s="4">
        <v>71</v>
      </c>
      <c r="L31" s="4">
        <v>89</v>
      </c>
      <c r="M31" s="4">
        <v>88</v>
      </c>
      <c r="N31" s="4"/>
      <c r="O31" s="4"/>
      <c r="P31" s="4"/>
      <c r="Q31" s="10">
        <f t="shared" si="1"/>
        <v>47.571428571428569</v>
      </c>
    </row>
    <row r="32" spans="2:19" x14ac:dyDescent="0.25">
      <c r="B32" s="6">
        <f t="shared" si="0"/>
        <v>24</v>
      </c>
      <c r="C32" t="s">
        <v>102</v>
      </c>
      <c r="D32" s="28" t="s">
        <v>134</v>
      </c>
      <c r="E32" s="28"/>
      <c r="F32" s="28"/>
      <c r="G32" s="28"/>
      <c r="H32" s="28"/>
      <c r="I32" s="28"/>
      <c r="J32" s="4">
        <v>83</v>
      </c>
      <c r="K32" s="4">
        <v>70</v>
      </c>
      <c r="L32" s="4">
        <v>85</v>
      </c>
      <c r="M32" s="4">
        <v>88</v>
      </c>
      <c r="N32" s="4"/>
      <c r="O32" s="4"/>
      <c r="P32" s="4"/>
      <c r="Q32" s="10">
        <f t="shared" si="1"/>
        <v>46.571428571428569</v>
      </c>
    </row>
    <row r="33" spans="2:17" x14ac:dyDescent="0.25">
      <c r="B33" s="6">
        <f t="shared" si="0"/>
        <v>25</v>
      </c>
      <c r="C33" t="s">
        <v>103</v>
      </c>
      <c r="D33" s="28" t="s">
        <v>135</v>
      </c>
      <c r="E33" s="28"/>
      <c r="F33" s="28"/>
      <c r="G33" s="28"/>
      <c r="H33" s="28"/>
      <c r="I33" s="28"/>
      <c r="J33" s="4">
        <v>81</v>
      </c>
      <c r="K33" s="4">
        <v>72</v>
      </c>
      <c r="L33" s="4">
        <v>0</v>
      </c>
      <c r="M33" s="4">
        <v>97</v>
      </c>
      <c r="N33" s="4"/>
      <c r="O33" s="4"/>
      <c r="P33" s="4"/>
      <c r="Q33" s="10">
        <f t="shared" si="1"/>
        <v>35.714285714285715</v>
      </c>
    </row>
    <row r="34" spans="2:17" x14ac:dyDescent="0.25">
      <c r="B34" s="6">
        <f t="shared" si="0"/>
        <v>26</v>
      </c>
      <c r="C34" t="s">
        <v>104</v>
      </c>
      <c r="D34" s="28" t="s">
        <v>136</v>
      </c>
      <c r="E34" s="28"/>
      <c r="F34" s="28"/>
      <c r="G34" s="28"/>
      <c r="H34" s="28"/>
      <c r="I34" s="28"/>
      <c r="J34" s="4">
        <v>80</v>
      </c>
      <c r="K34" s="4">
        <v>0</v>
      </c>
      <c r="L34" s="4">
        <v>0</v>
      </c>
      <c r="M34" s="4">
        <v>70</v>
      </c>
      <c r="N34" s="4"/>
      <c r="O34" s="4"/>
      <c r="P34" s="4"/>
      <c r="Q34" s="10">
        <f t="shared" si="1"/>
        <v>21.428571428571427</v>
      </c>
    </row>
    <row r="35" spans="2:17" x14ac:dyDescent="0.25">
      <c r="B35" s="6">
        <f t="shared" si="0"/>
        <v>27</v>
      </c>
      <c r="C35" t="s">
        <v>105</v>
      </c>
      <c r="D35" s="28" t="s">
        <v>137</v>
      </c>
      <c r="E35" s="28"/>
      <c r="F35" s="28"/>
      <c r="G35" s="28"/>
      <c r="H35" s="28"/>
      <c r="I35" s="28"/>
      <c r="J35" s="4">
        <v>0</v>
      </c>
      <c r="K35" s="4">
        <v>0</v>
      </c>
      <c r="L35" s="4">
        <v>0</v>
      </c>
      <c r="M35" s="4">
        <v>83</v>
      </c>
      <c r="N35" s="4"/>
      <c r="O35" s="4"/>
      <c r="P35" s="4"/>
      <c r="Q35" s="10">
        <f t="shared" si="1"/>
        <v>11.857142857142858</v>
      </c>
    </row>
    <row r="36" spans="2:17" x14ac:dyDescent="0.25">
      <c r="B36" s="6">
        <f t="shared" si="0"/>
        <v>28</v>
      </c>
      <c r="C36" t="s">
        <v>109</v>
      </c>
      <c r="D36" s="28" t="s">
        <v>138</v>
      </c>
      <c r="E36" s="28"/>
      <c r="F36" s="28"/>
      <c r="G36" s="28"/>
      <c r="H36" s="28"/>
      <c r="I36" s="28"/>
      <c r="J36" s="4">
        <v>85</v>
      </c>
      <c r="K36" s="4">
        <v>80</v>
      </c>
      <c r="L36" s="4">
        <v>84</v>
      </c>
      <c r="M36" s="4">
        <v>83</v>
      </c>
      <c r="N36" s="4"/>
      <c r="O36" s="4"/>
      <c r="P36" s="4"/>
      <c r="Q36" s="10">
        <f t="shared" si="1"/>
        <v>47.428571428571431</v>
      </c>
    </row>
    <row r="37" spans="2:17" x14ac:dyDescent="0.25">
      <c r="B37" s="6">
        <f t="shared" si="0"/>
        <v>29</v>
      </c>
      <c r="C37" t="s">
        <v>108</v>
      </c>
      <c r="D37" s="28" t="s">
        <v>139</v>
      </c>
      <c r="E37" s="28"/>
      <c r="F37" s="28"/>
      <c r="G37" s="28"/>
      <c r="H37" s="28"/>
      <c r="I37" s="28"/>
      <c r="J37" s="4">
        <v>78</v>
      </c>
      <c r="K37" s="4">
        <v>85</v>
      </c>
      <c r="L37" s="4">
        <v>81</v>
      </c>
      <c r="M37" s="4">
        <v>86</v>
      </c>
      <c r="N37" s="4"/>
      <c r="O37" s="4"/>
      <c r="P37" s="4"/>
      <c r="Q37" s="10">
        <f t="shared" si="1"/>
        <v>47.142857142857146</v>
      </c>
    </row>
    <row r="38" spans="2:17" x14ac:dyDescent="0.25">
      <c r="B38" s="6">
        <f t="shared" si="0"/>
        <v>30</v>
      </c>
      <c r="C38" t="s">
        <v>107</v>
      </c>
      <c r="D38" s="28" t="s">
        <v>140</v>
      </c>
      <c r="E38" s="28"/>
      <c r="F38" s="28"/>
      <c r="G38" s="28"/>
      <c r="H38" s="28"/>
      <c r="I38" s="28"/>
      <c r="J38" s="4">
        <v>81</v>
      </c>
      <c r="K38" s="4">
        <v>0</v>
      </c>
      <c r="L38" s="4">
        <v>75</v>
      </c>
      <c r="M38" s="4">
        <v>81</v>
      </c>
      <c r="N38" s="4"/>
      <c r="O38" s="4"/>
      <c r="P38" s="4"/>
      <c r="Q38" s="10">
        <f t="shared" si="1"/>
        <v>33.857142857142854</v>
      </c>
    </row>
    <row r="39" spans="2:17" x14ac:dyDescent="0.25">
      <c r="B39" s="6">
        <f t="shared" si="0"/>
        <v>31</v>
      </c>
      <c r="C39" t="s">
        <v>106</v>
      </c>
      <c r="D39" s="28" t="s">
        <v>141</v>
      </c>
      <c r="E39" s="28"/>
      <c r="F39" s="28"/>
      <c r="G39" s="28"/>
      <c r="H39" s="28"/>
      <c r="I39" s="28"/>
      <c r="J39" s="4">
        <v>84</v>
      </c>
      <c r="K39" s="4">
        <v>0</v>
      </c>
      <c r="L39" s="4">
        <v>85</v>
      </c>
      <c r="M39" s="4">
        <v>88</v>
      </c>
      <c r="N39" s="4"/>
      <c r="O39" s="4"/>
      <c r="P39" s="4"/>
      <c r="Q39" s="10">
        <f t="shared" si="1"/>
        <v>36.714285714285715</v>
      </c>
    </row>
    <row r="40" spans="2:17" x14ac:dyDescent="0.25">
      <c r="B40" s="6">
        <f t="shared" si="0"/>
        <v>32</v>
      </c>
      <c r="C40" s="6"/>
      <c r="D40" s="28"/>
      <c r="E40" s="28"/>
      <c r="F40" s="28"/>
      <c r="G40" s="28"/>
      <c r="H40" s="28"/>
      <c r="I40" s="28"/>
      <c r="J40" s="4"/>
      <c r="K40" s="4"/>
      <c r="L40" s="4"/>
      <c r="M40" s="4"/>
      <c r="N40" s="4"/>
      <c r="O40" s="4"/>
      <c r="P40" s="4"/>
      <c r="Q40" s="10">
        <f t="shared" si="1"/>
        <v>0</v>
      </c>
    </row>
    <row r="41" spans="2:17" x14ac:dyDescent="0.25">
      <c r="B41" s="6">
        <f t="shared" si="0"/>
        <v>33</v>
      </c>
      <c r="C41" s="6"/>
      <c r="D41" s="28"/>
      <c r="E41" s="28"/>
      <c r="F41" s="28"/>
      <c r="G41" s="28"/>
      <c r="H41" s="28"/>
      <c r="I41" s="28"/>
      <c r="J41" s="4"/>
      <c r="K41" s="4"/>
      <c r="L41" s="4"/>
      <c r="M41" s="4"/>
      <c r="N41" s="4"/>
      <c r="O41" s="4"/>
      <c r="P41" s="4"/>
      <c r="Q41" s="10">
        <f t="shared" si="1"/>
        <v>0</v>
      </c>
    </row>
    <row r="42" spans="2:17" x14ac:dyDescent="0.25">
      <c r="B42" s="6">
        <f t="shared" si="0"/>
        <v>34</v>
      </c>
      <c r="C42" s="6"/>
      <c r="D42" s="28"/>
      <c r="E42" s="28"/>
      <c r="F42" s="28"/>
      <c r="G42" s="28"/>
      <c r="H42" s="28"/>
      <c r="I42" s="28"/>
      <c r="J42" s="4"/>
      <c r="K42" s="4"/>
      <c r="L42" s="4"/>
      <c r="M42" s="4"/>
      <c r="N42" s="4"/>
      <c r="O42" s="4"/>
      <c r="P42" s="4"/>
      <c r="Q42" s="10">
        <f t="shared" si="1"/>
        <v>0</v>
      </c>
    </row>
    <row r="43" spans="2:17" x14ac:dyDescent="0.25">
      <c r="B43" s="6">
        <f t="shared" si="0"/>
        <v>35</v>
      </c>
      <c r="C43" s="6"/>
      <c r="D43" s="28"/>
      <c r="E43" s="28"/>
      <c r="F43" s="28"/>
      <c r="G43" s="28"/>
      <c r="H43" s="28"/>
      <c r="I43" s="28"/>
      <c r="J43" s="4"/>
      <c r="K43" s="4"/>
      <c r="L43" s="4"/>
      <c r="M43" s="4"/>
      <c r="N43" s="4"/>
      <c r="O43" s="4"/>
      <c r="P43" s="4"/>
      <c r="Q43" s="10">
        <f t="shared" si="1"/>
        <v>0</v>
      </c>
    </row>
    <row r="44" spans="2:17" x14ac:dyDescent="0.25">
      <c r="B44" s="6">
        <f t="shared" si="0"/>
        <v>36</v>
      </c>
      <c r="C44" s="6"/>
      <c r="D44" s="28"/>
      <c r="E44" s="28"/>
      <c r="F44" s="28"/>
      <c r="G44" s="28"/>
      <c r="H44" s="28"/>
      <c r="I44" s="28"/>
      <c r="J44" s="4"/>
      <c r="K44" s="4"/>
      <c r="L44" s="4"/>
      <c r="M44" s="4"/>
      <c r="N44" s="4"/>
      <c r="O44" s="4"/>
      <c r="P44" s="4"/>
      <c r="Q44" s="10">
        <f t="shared" si="1"/>
        <v>0</v>
      </c>
    </row>
    <row r="45" spans="2:17" x14ac:dyDescent="0.25">
      <c r="B45" s="6">
        <f t="shared" si="0"/>
        <v>37</v>
      </c>
      <c r="C45" s="7"/>
      <c r="D45" s="28"/>
      <c r="E45" s="28"/>
      <c r="F45" s="28"/>
      <c r="G45" s="28"/>
      <c r="H45" s="28"/>
      <c r="I45" s="28"/>
      <c r="J45" s="4"/>
      <c r="K45" s="4"/>
      <c r="L45" s="4"/>
      <c r="M45" s="4"/>
      <c r="N45" s="4"/>
      <c r="O45" s="4"/>
      <c r="P45" s="4"/>
      <c r="Q45" s="10">
        <f t="shared" si="1"/>
        <v>0</v>
      </c>
    </row>
    <row r="46" spans="2:17" x14ac:dyDescent="0.25">
      <c r="B46" s="6">
        <f t="shared" si="0"/>
        <v>38</v>
      </c>
      <c r="C46" s="7"/>
      <c r="D46" s="28"/>
      <c r="E46" s="28"/>
      <c r="F46" s="28"/>
      <c r="G46" s="28"/>
      <c r="H46" s="28"/>
      <c r="I46" s="28"/>
      <c r="J46" s="4"/>
      <c r="K46" s="4"/>
      <c r="L46" s="4"/>
      <c r="M46" s="4"/>
      <c r="N46" s="4"/>
      <c r="O46" s="4"/>
      <c r="P46" s="4"/>
      <c r="Q46" s="10">
        <f t="shared" si="1"/>
        <v>0</v>
      </c>
    </row>
    <row r="47" spans="2:17" x14ac:dyDescent="0.25">
      <c r="B47" s="6">
        <f t="shared" si="0"/>
        <v>39</v>
      </c>
      <c r="C47" s="7"/>
      <c r="D47" s="28"/>
      <c r="E47" s="28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>
        <f t="shared" si="1"/>
        <v>0</v>
      </c>
    </row>
    <row r="48" spans="2:17" x14ac:dyDescent="0.25">
      <c r="B48" s="6">
        <f t="shared" si="0"/>
        <v>40</v>
      </c>
      <c r="C48" s="7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10">
        <f t="shared" si="1"/>
        <v>0</v>
      </c>
    </row>
    <row r="49" spans="2:17" x14ac:dyDescent="0.25">
      <c r="B49" s="6">
        <f t="shared" si="0"/>
        <v>41</v>
      </c>
      <c r="C49" s="7"/>
      <c r="D49" s="28"/>
      <c r="E49" s="28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0"/>
        <v>42</v>
      </c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0"/>
        <v>43</v>
      </c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0"/>
        <v>44</v>
      </c>
      <c r="C52" s="7"/>
      <c r="D52" s="28"/>
      <c r="E52" s="28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0"/>
        <v>45</v>
      </c>
      <c r="C53" s="3"/>
      <c r="D53" s="30"/>
      <c r="E53" s="31"/>
      <c r="F53" s="31"/>
      <c r="G53" s="31"/>
      <c r="H53" s="31"/>
      <c r="I53" s="3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0" t="s">
        <v>19</v>
      </c>
      <c r="I54" s="20"/>
      <c r="J54" s="11">
        <f>COUNTIF(J9:J53,"&gt;=70")</f>
        <v>29</v>
      </c>
      <c r="K54" s="11">
        <f t="shared" ref="K54:P54" si="3">COUNTIF(K9:K53,"&gt;=70")</f>
        <v>21</v>
      </c>
      <c r="L54" s="11">
        <f t="shared" si="3"/>
        <v>28</v>
      </c>
      <c r="M54" s="11">
        <f t="shared" si="3"/>
        <v>31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2</v>
      </c>
      <c r="K55" s="12">
        <f t="shared" ref="K55:Q55" si="5">COUNTIF(K9:K53,"&lt;70")</f>
        <v>10</v>
      </c>
      <c r="L55" s="12">
        <f t="shared" si="5"/>
        <v>3</v>
      </c>
      <c r="M55" s="12">
        <f t="shared" si="5"/>
        <v>0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31</v>
      </c>
      <c r="K56" s="12">
        <f t="shared" ref="K56:Q56" si="6">COUNT(K9:K53)</f>
        <v>31</v>
      </c>
      <c r="L56" s="12">
        <f t="shared" si="6"/>
        <v>31</v>
      </c>
      <c r="M56" s="12">
        <f t="shared" si="6"/>
        <v>31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0.93548387096774188</v>
      </c>
      <c r="K57" s="14">
        <f t="shared" ref="K57:Q57" si="7">K54/K56</f>
        <v>0.67741935483870963</v>
      </c>
      <c r="L57" s="14">
        <f t="shared" si="7"/>
        <v>0.90322580645161288</v>
      </c>
      <c r="M57" s="14">
        <f t="shared" si="7"/>
        <v>1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6.4516129032258063E-2</v>
      </c>
      <c r="K58" s="13">
        <f t="shared" ref="K58:Q58" si="8">K55/K56</f>
        <v>0.32258064516129031</v>
      </c>
      <c r="L58" s="14">
        <f t="shared" si="8"/>
        <v>9.6774193548387094E-2</v>
      </c>
      <c r="M58" s="14">
        <f t="shared" si="8"/>
        <v>0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T62"/>
  <sheetViews>
    <sheetView topLeftCell="A2" zoomScale="84" zoomScaleNormal="84" workbookViewId="0">
      <selection activeCell="T18" sqref="T18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 t="s">
        <v>78</v>
      </c>
      <c r="E4" s="24"/>
      <c r="F4" s="24"/>
      <c r="G4" s="24"/>
      <c r="I4" t="s">
        <v>1</v>
      </c>
      <c r="J4" s="25" t="s">
        <v>171</v>
      </c>
      <c r="K4" s="25"/>
      <c r="M4" t="s">
        <v>2</v>
      </c>
      <c r="N4" s="26">
        <v>45259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77</v>
      </c>
      <c r="E6" s="25"/>
      <c r="F6" s="25"/>
      <c r="G6" s="25"/>
      <c r="I6" s="17" t="s">
        <v>22</v>
      </c>
      <c r="J6" s="17"/>
      <c r="K6" s="18" t="s">
        <v>27</v>
      </c>
      <c r="L6" s="18"/>
      <c r="M6" s="18"/>
      <c r="N6" s="18"/>
      <c r="O6" s="18"/>
      <c r="P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142</v>
      </c>
      <c r="D9" s="27" t="s">
        <v>172</v>
      </c>
      <c r="E9" s="27"/>
      <c r="F9" s="27"/>
      <c r="G9" s="27"/>
      <c r="H9" s="27"/>
      <c r="I9" s="27"/>
      <c r="J9" s="4">
        <v>0</v>
      </c>
      <c r="K9" s="4">
        <v>84</v>
      </c>
      <c r="L9" s="4">
        <v>86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24.285714285714285</v>
      </c>
    </row>
    <row r="10" spans="2:18" x14ac:dyDescent="0.25">
      <c r="B10" s="6">
        <f>B9+1</f>
        <v>2</v>
      </c>
      <c r="C10" s="3" t="s">
        <v>143</v>
      </c>
      <c r="D10" s="27" t="s">
        <v>173</v>
      </c>
      <c r="E10" s="27"/>
      <c r="F10" s="27"/>
      <c r="G10" s="27"/>
      <c r="H10" s="27"/>
      <c r="I10" s="27"/>
      <c r="J10" s="4">
        <v>80</v>
      </c>
      <c r="K10" s="4">
        <v>0</v>
      </c>
      <c r="L10" s="4">
        <v>85</v>
      </c>
      <c r="M10" s="4">
        <v>89</v>
      </c>
      <c r="N10" s="4">
        <v>0</v>
      </c>
      <c r="O10" s="4">
        <v>0</v>
      </c>
      <c r="P10" s="4">
        <v>0</v>
      </c>
      <c r="Q10" s="10">
        <f t="shared" ref="Q10:Q48" si="0">SUM(J10:P10)/7</f>
        <v>36.285714285714285</v>
      </c>
    </row>
    <row r="11" spans="2:18" x14ac:dyDescent="0.25">
      <c r="B11" s="6">
        <f t="shared" ref="B11:B53" si="1">B10+1</f>
        <v>3</v>
      </c>
      <c r="C11" s="3" t="s">
        <v>144</v>
      </c>
      <c r="D11" s="27" t="s">
        <v>174</v>
      </c>
      <c r="E11" s="27"/>
      <c r="F11" s="27"/>
      <c r="G11" s="27"/>
      <c r="H11" s="27"/>
      <c r="I11" s="27"/>
      <c r="J11" s="4">
        <v>77</v>
      </c>
      <c r="K11" s="4">
        <v>0</v>
      </c>
      <c r="L11" s="4">
        <v>82</v>
      </c>
      <c r="M11" s="4">
        <v>81</v>
      </c>
      <c r="N11" s="4">
        <v>0</v>
      </c>
      <c r="O11" s="4">
        <v>0</v>
      </c>
      <c r="P11" s="4">
        <v>0</v>
      </c>
      <c r="Q11" s="10">
        <f t="shared" si="0"/>
        <v>34.285714285714285</v>
      </c>
    </row>
    <row r="12" spans="2:18" x14ac:dyDescent="0.25">
      <c r="B12" s="6">
        <f t="shared" si="1"/>
        <v>4</v>
      </c>
      <c r="C12" s="3" t="s">
        <v>145</v>
      </c>
      <c r="D12" s="27" t="s">
        <v>175</v>
      </c>
      <c r="E12" s="27"/>
      <c r="F12" s="27"/>
      <c r="G12" s="27"/>
      <c r="H12" s="27"/>
      <c r="I12" s="27"/>
      <c r="J12" s="4">
        <v>80</v>
      </c>
      <c r="K12" s="4">
        <v>0</v>
      </c>
      <c r="L12" s="4">
        <v>78</v>
      </c>
      <c r="M12" s="4">
        <v>70</v>
      </c>
      <c r="N12" s="4">
        <v>0</v>
      </c>
      <c r="O12" s="4">
        <v>0</v>
      </c>
      <c r="P12" s="4">
        <v>0</v>
      </c>
      <c r="Q12" s="10">
        <f t="shared" si="0"/>
        <v>32.571428571428569</v>
      </c>
    </row>
    <row r="13" spans="2:18" x14ac:dyDescent="0.25">
      <c r="B13" s="6">
        <f t="shared" si="1"/>
        <v>5</v>
      </c>
      <c r="C13" s="3" t="s">
        <v>146</v>
      </c>
      <c r="D13" s="27" t="s">
        <v>176</v>
      </c>
      <c r="E13" s="27"/>
      <c r="F13" s="27"/>
      <c r="G13" s="27"/>
      <c r="H13" s="27"/>
      <c r="I13" s="27"/>
      <c r="J13" s="4">
        <v>73</v>
      </c>
      <c r="K13" s="4">
        <v>0</v>
      </c>
      <c r="L13" s="4">
        <v>0</v>
      </c>
      <c r="M13" s="4">
        <v>70</v>
      </c>
      <c r="N13" s="4">
        <v>0</v>
      </c>
      <c r="O13" s="4">
        <v>0</v>
      </c>
      <c r="P13" s="4">
        <v>0</v>
      </c>
      <c r="Q13" s="10">
        <f t="shared" si="0"/>
        <v>20.428571428571427</v>
      </c>
    </row>
    <row r="14" spans="2:18" x14ac:dyDescent="0.25">
      <c r="B14" s="6">
        <f t="shared" si="1"/>
        <v>6</v>
      </c>
      <c r="C14" s="3" t="s">
        <v>147</v>
      </c>
      <c r="D14" s="27" t="s">
        <v>177</v>
      </c>
      <c r="E14" s="27"/>
      <c r="F14" s="27"/>
      <c r="G14" s="27"/>
      <c r="H14" s="27"/>
      <c r="I14" s="27"/>
      <c r="J14" s="4">
        <v>82</v>
      </c>
      <c r="K14" s="4">
        <v>80</v>
      </c>
      <c r="L14" s="4">
        <v>82</v>
      </c>
      <c r="M14" s="4">
        <v>92</v>
      </c>
      <c r="N14" s="4">
        <v>0</v>
      </c>
      <c r="O14" s="4">
        <v>0</v>
      </c>
      <c r="P14" s="4">
        <v>0</v>
      </c>
      <c r="Q14" s="10">
        <f t="shared" si="0"/>
        <v>48</v>
      </c>
    </row>
    <row r="15" spans="2:18" x14ac:dyDescent="0.25">
      <c r="B15" s="6">
        <f t="shared" si="1"/>
        <v>7</v>
      </c>
      <c r="C15" s="3" t="s">
        <v>148</v>
      </c>
      <c r="D15" s="27" t="s">
        <v>178</v>
      </c>
      <c r="E15" s="27"/>
      <c r="F15" s="27"/>
      <c r="G15" s="27"/>
      <c r="H15" s="27"/>
      <c r="I15" s="27"/>
      <c r="J15" s="4">
        <v>81</v>
      </c>
      <c r="K15" s="4">
        <v>0</v>
      </c>
      <c r="L15" s="4">
        <v>82</v>
      </c>
      <c r="M15" s="4">
        <v>86</v>
      </c>
      <c r="N15" s="4">
        <v>0</v>
      </c>
      <c r="O15" s="4">
        <v>0</v>
      </c>
      <c r="P15" s="4">
        <v>0</v>
      </c>
      <c r="Q15" s="10">
        <f t="shared" si="0"/>
        <v>35.571428571428569</v>
      </c>
    </row>
    <row r="16" spans="2:18" x14ac:dyDescent="0.25">
      <c r="B16" s="6">
        <f t="shared" si="1"/>
        <v>8</v>
      </c>
      <c r="C16" s="3" t="s">
        <v>149</v>
      </c>
      <c r="D16" s="27" t="s">
        <v>179</v>
      </c>
      <c r="E16" s="27"/>
      <c r="F16" s="27"/>
      <c r="G16" s="27"/>
      <c r="H16" s="27"/>
      <c r="I16" s="27"/>
      <c r="J16" s="4">
        <v>0</v>
      </c>
      <c r="K16" s="4">
        <v>0</v>
      </c>
      <c r="L16" s="4">
        <v>79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11.285714285714286</v>
      </c>
    </row>
    <row r="17" spans="2:20" x14ac:dyDescent="0.25">
      <c r="B17" s="6">
        <f t="shared" si="1"/>
        <v>9</v>
      </c>
      <c r="C17" s="3" t="s">
        <v>203</v>
      </c>
      <c r="D17" s="27" t="s">
        <v>180</v>
      </c>
      <c r="E17" s="27"/>
      <c r="F17" s="27"/>
      <c r="G17" s="27"/>
      <c r="H17" s="27"/>
      <c r="I17" s="27"/>
      <c r="J17" s="4">
        <v>91</v>
      </c>
      <c r="K17" s="4">
        <v>82</v>
      </c>
      <c r="L17" s="4">
        <v>81</v>
      </c>
      <c r="M17" s="4">
        <v>96</v>
      </c>
      <c r="N17" s="4">
        <v>0</v>
      </c>
      <c r="O17" s="4">
        <v>0</v>
      </c>
      <c r="P17" s="4">
        <v>0</v>
      </c>
      <c r="Q17" s="10">
        <f t="shared" si="0"/>
        <v>50</v>
      </c>
      <c r="T17">
        <f>SUM(M9:M39)</f>
        <v>2071</v>
      </c>
    </row>
    <row r="18" spans="2:20" x14ac:dyDescent="0.25">
      <c r="B18" s="6">
        <f t="shared" si="1"/>
        <v>10</v>
      </c>
      <c r="C18" s="3" t="s">
        <v>204</v>
      </c>
      <c r="D18" s="27" t="s">
        <v>181</v>
      </c>
      <c r="E18" s="27"/>
      <c r="F18" s="27"/>
      <c r="G18" s="27"/>
      <c r="H18" s="27"/>
      <c r="I18" s="27"/>
      <c r="J18" s="4">
        <v>87</v>
      </c>
      <c r="K18" s="4">
        <v>80</v>
      </c>
      <c r="L18" s="4">
        <v>88</v>
      </c>
      <c r="M18" s="4">
        <v>93</v>
      </c>
      <c r="N18" s="4">
        <v>0</v>
      </c>
      <c r="O18" s="4">
        <v>0</v>
      </c>
      <c r="P18" s="4">
        <v>0</v>
      </c>
      <c r="Q18" s="10">
        <f t="shared" si="0"/>
        <v>49.714285714285715</v>
      </c>
    </row>
    <row r="19" spans="2:20" x14ac:dyDescent="0.25">
      <c r="B19" s="6">
        <f t="shared" si="1"/>
        <v>11</v>
      </c>
      <c r="C19" s="3" t="s">
        <v>205</v>
      </c>
      <c r="D19" s="27" t="s">
        <v>182</v>
      </c>
      <c r="E19" s="27"/>
      <c r="F19" s="27"/>
      <c r="G19" s="27"/>
      <c r="H19" s="27"/>
      <c r="I19" s="27"/>
      <c r="J19" s="4">
        <v>70</v>
      </c>
      <c r="K19" s="4">
        <v>0</v>
      </c>
      <c r="L19" s="4">
        <v>83</v>
      </c>
      <c r="M19" s="4">
        <v>70</v>
      </c>
      <c r="N19" s="4">
        <v>0</v>
      </c>
      <c r="O19" s="4">
        <v>0</v>
      </c>
      <c r="P19" s="4">
        <v>0</v>
      </c>
      <c r="Q19" s="10">
        <f t="shared" si="0"/>
        <v>31.857142857142858</v>
      </c>
    </row>
    <row r="20" spans="2:20" x14ac:dyDescent="0.25">
      <c r="B20" s="6">
        <f t="shared" si="1"/>
        <v>12</v>
      </c>
      <c r="C20" s="3" t="s">
        <v>206</v>
      </c>
      <c r="D20" s="27" t="s">
        <v>183</v>
      </c>
      <c r="E20" s="27"/>
      <c r="F20" s="27"/>
      <c r="G20" s="27"/>
      <c r="H20" s="27"/>
      <c r="I20" s="27"/>
      <c r="J20" s="4">
        <v>0</v>
      </c>
      <c r="K20" s="4">
        <v>83</v>
      </c>
      <c r="L20" s="4">
        <v>87</v>
      </c>
      <c r="M20" s="4">
        <v>80</v>
      </c>
      <c r="N20" s="4">
        <v>0</v>
      </c>
      <c r="O20" s="4">
        <v>0</v>
      </c>
      <c r="P20" s="4">
        <v>0</v>
      </c>
      <c r="Q20" s="10">
        <f t="shared" si="0"/>
        <v>35.714285714285715</v>
      </c>
    </row>
    <row r="21" spans="2:20" x14ac:dyDescent="0.25">
      <c r="B21" s="6">
        <f t="shared" si="1"/>
        <v>13</v>
      </c>
      <c r="C21" s="3" t="s">
        <v>207</v>
      </c>
      <c r="D21" s="27" t="s">
        <v>184</v>
      </c>
      <c r="E21" s="27"/>
      <c r="F21" s="27"/>
      <c r="G21" s="27"/>
      <c r="H21" s="27"/>
      <c r="I21" s="27"/>
      <c r="J21" s="4">
        <v>0</v>
      </c>
      <c r="K21" s="4">
        <v>80</v>
      </c>
      <c r="L21" s="4">
        <v>91</v>
      </c>
      <c r="M21" s="4">
        <v>81</v>
      </c>
      <c r="N21" s="4">
        <v>0</v>
      </c>
      <c r="O21" s="4">
        <v>0</v>
      </c>
      <c r="P21" s="4">
        <v>0</v>
      </c>
      <c r="Q21" s="10">
        <f t="shared" si="0"/>
        <v>36</v>
      </c>
    </row>
    <row r="22" spans="2:20" x14ac:dyDescent="0.25">
      <c r="B22" s="6">
        <f t="shared" si="1"/>
        <v>14</v>
      </c>
      <c r="C22" s="3" t="s">
        <v>208</v>
      </c>
      <c r="D22" s="27" t="s">
        <v>185</v>
      </c>
      <c r="E22" s="27"/>
      <c r="F22" s="27"/>
      <c r="G22" s="27"/>
      <c r="H22" s="27"/>
      <c r="I22" s="27"/>
      <c r="J22" s="4">
        <v>0</v>
      </c>
      <c r="K22" s="4">
        <v>0</v>
      </c>
      <c r="L22" s="4">
        <v>85</v>
      </c>
      <c r="M22" s="4">
        <v>80</v>
      </c>
      <c r="N22" s="4">
        <v>0</v>
      </c>
      <c r="O22" s="4">
        <v>0</v>
      </c>
      <c r="P22" s="4">
        <v>0</v>
      </c>
      <c r="Q22" s="10">
        <f t="shared" si="0"/>
        <v>23.571428571428573</v>
      </c>
    </row>
    <row r="23" spans="2:20" x14ac:dyDescent="0.25">
      <c r="B23" s="6">
        <f t="shared" si="1"/>
        <v>15</v>
      </c>
      <c r="C23" s="3" t="s">
        <v>209</v>
      </c>
      <c r="D23" s="27" t="s">
        <v>186</v>
      </c>
      <c r="E23" s="27"/>
      <c r="F23" s="27"/>
      <c r="G23" s="27"/>
      <c r="H23" s="27"/>
      <c r="I23" s="27"/>
      <c r="J23" s="4">
        <v>84</v>
      </c>
      <c r="K23" s="4">
        <v>70</v>
      </c>
      <c r="L23" s="4">
        <v>84</v>
      </c>
      <c r="M23" s="4">
        <v>86</v>
      </c>
      <c r="N23" s="4">
        <v>0</v>
      </c>
      <c r="O23" s="4">
        <v>0</v>
      </c>
      <c r="P23" s="4">
        <v>0</v>
      </c>
      <c r="Q23" s="10">
        <f t="shared" si="0"/>
        <v>46.285714285714285</v>
      </c>
    </row>
    <row r="24" spans="2:20" x14ac:dyDescent="0.25">
      <c r="B24" s="6">
        <f t="shared" si="1"/>
        <v>16</v>
      </c>
      <c r="C24" s="3" t="s">
        <v>210</v>
      </c>
      <c r="D24" s="27" t="s">
        <v>187</v>
      </c>
      <c r="E24" s="27"/>
      <c r="F24" s="27"/>
      <c r="G24" s="27"/>
      <c r="H24" s="27"/>
      <c r="I24" s="27"/>
      <c r="J24" s="4">
        <v>0</v>
      </c>
      <c r="K24" s="4">
        <v>80</v>
      </c>
      <c r="L24" s="4">
        <v>79</v>
      </c>
      <c r="M24" s="4">
        <v>77</v>
      </c>
      <c r="N24" s="4">
        <v>0</v>
      </c>
      <c r="O24" s="4">
        <v>0</v>
      </c>
      <c r="P24" s="4">
        <v>0</v>
      </c>
      <c r="Q24" s="10">
        <f t="shared" si="0"/>
        <v>33.714285714285715</v>
      </c>
    </row>
    <row r="25" spans="2:20" x14ac:dyDescent="0.25">
      <c r="B25" s="6">
        <f t="shared" si="1"/>
        <v>17</v>
      </c>
      <c r="C25" s="3" t="s">
        <v>211</v>
      </c>
      <c r="D25" s="27" t="s">
        <v>188</v>
      </c>
      <c r="E25" s="27"/>
      <c r="F25" s="27"/>
      <c r="G25" s="27"/>
      <c r="H25" s="27"/>
      <c r="I25" s="27"/>
      <c r="J25" s="4">
        <v>75</v>
      </c>
      <c r="K25" s="4">
        <v>0</v>
      </c>
      <c r="L25" s="4">
        <v>85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22.857142857142858</v>
      </c>
    </row>
    <row r="26" spans="2:20" x14ac:dyDescent="0.25">
      <c r="B26" s="6">
        <f t="shared" si="1"/>
        <v>18</v>
      </c>
      <c r="C26" s="3" t="s">
        <v>212</v>
      </c>
      <c r="D26" s="27" t="s">
        <v>189</v>
      </c>
      <c r="E26" s="27"/>
      <c r="F26" s="27"/>
      <c r="G26" s="27"/>
      <c r="H26" s="27"/>
      <c r="I26" s="27"/>
      <c r="J26" s="4">
        <v>89</v>
      </c>
      <c r="K26" s="4">
        <v>84</v>
      </c>
      <c r="L26" s="4">
        <v>87</v>
      </c>
      <c r="M26" s="4">
        <v>95</v>
      </c>
      <c r="N26" s="4">
        <v>0</v>
      </c>
      <c r="O26" s="4">
        <v>0</v>
      </c>
      <c r="P26" s="4">
        <v>0</v>
      </c>
      <c r="Q26" s="10">
        <f t="shared" si="0"/>
        <v>50.714285714285715</v>
      </c>
    </row>
    <row r="27" spans="2:20" x14ac:dyDescent="0.25">
      <c r="B27" s="6">
        <f t="shared" si="1"/>
        <v>19</v>
      </c>
      <c r="C27" s="3" t="s">
        <v>110</v>
      </c>
      <c r="D27" s="27" t="s">
        <v>190</v>
      </c>
      <c r="E27" s="27"/>
      <c r="F27" s="27"/>
      <c r="G27" s="27"/>
      <c r="H27" s="27"/>
      <c r="I27" s="27"/>
      <c r="J27" s="4">
        <v>95</v>
      </c>
      <c r="K27" s="4">
        <v>86</v>
      </c>
      <c r="L27" s="4">
        <v>88</v>
      </c>
      <c r="M27" s="4">
        <v>90</v>
      </c>
      <c r="N27" s="4"/>
      <c r="O27" s="4"/>
      <c r="P27" s="4"/>
      <c r="Q27" s="10">
        <f t="shared" si="0"/>
        <v>51.285714285714285</v>
      </c>
    </row>
    <row r="28" spans="2:20" x14ac:dyDescent="0.25">
      <c r="B28" s="6">
        <f t="shared" si="1"/>
        <v>20</v>
      </c>
      <c r="C28" s="3" t="s">
        <v>213</v>
      </c>
      <c r="D28" s="27" t="s">
        <v>191</v>
      </c>
      <c r="E28" s="27"/>
      <c r="F28" s="27"/>
      <c r="G28" s="27"/>
      <c r="H28" s="27"/>
      <c r="I28" s="27"/>
      <c r="J28" s="4">
        <v>83</v>
      </c>
      <c r="K28" s="4">
        <v>87</v>
      </c>
      <c r="L28" s="4">
        <v>86</v>
      </c>
      <c r="M28" s="4">
        <v>89</v>
      </c>
      <c r="N28" s="4"/>
      <c r="O28" s="4"/>
      <c r="P28" s="4"/>
      <c r="Q28" s="10">
        <f t="shared" si="0"/>
        <v>49.285714285714285</v>
      </c>
    </row>
    <row r="29" spans="2:20" x14ac:dyDescent="0.25">
      <c r="B29" s="6">
        <f t="shared" si="1"/>
        <v>21</v>
      </c>
      <c r="C29" s="3" t="s">
        <v>214</v>
      </c>
      <c r="D29" s="27" t="s">
        <v>192</v>
      </c>
      <c r="E29" s="27"/>
      <c r="F29" s="27"/>
      <c r="G29" s="27"/>
      <c r="H29" s="27"/>
      <c r="I29" s="27"/>
      <c r="J29" s="4">
        <v>79</v>
      </c>
      <c r="K29" s="4">
        <v>0</v>
      </c>
      <c r="L29" s="4">
        <v>85</v>
      </c>
      <c r="M29" s="4">
        <v>87</v>
      </c>
      <c r="N29" s="4"/>
      <c r="O29" s="4"/>
      <c r="P29" s="4"/>
      <c r="Q29" s="10">
        <f t="shared" si="0"/>
        <v>35.857142857142854</v>
      </c>
    </row>
    <row r="30" spans="2:20" x14ac:dyDescent="0.25">
      <c r="B30" s="6">
        <f t="shared" si="1"/>
        <v>22</v>
      </c>
      <c r="C30" s="3" t="s">
        <v>215</v>
      </c>
      <c r="D30" s="27" t="s">
        <v>193</v>
      </c>
      <c r="E30" s="27"/>
      <c r="F30" s="27"/>
      <c r="G30" s="27"/>
      <c r="H30" s="27"/>
      <c r="I30" s="27"/>
      <c r="J30" s="4">
        <v>0</v>
      </c>
      <c r="K30" s="4">
        <v>83</v>
      </c>
      <c r="L30" s="4">
        <v>84</v>
      </c>
      <c r="M30" s="4">
        <v>70</v>
      </c>
      <c r="N30" s="4"/>
      <c r="O30" s="4"/>
      <c r="P30" s="4"/>
      <c r="Q30" s="10">
        <f t="shared" si="0"/>
        <v>33.857142857142854</v>
      </c>
    </row>
    <row r="31" spans="2:20" x14ac:dyDescent="0.25">
      <c r="B31" s="6">
        <f t="shared" si="1"/>
        <v>23</v>
      </c>
      <c r="C31" s="3" t="s">
        <v>216</v>
      </c>
      <c r="D31" s="27" t="s">
        <v>194</v>
      </c>
      <c r="E31" s="27"/>
      <c r="F31" s="27"/>
      <c r="G31" s="27"/>
      <c r="H31" s="27"/>
      <c r="I31" s="27"/>
      <c r="J31" s="4">
        <v>77</v>
      </c>
      <c r="K31" s="4">
        <v>0</v>
      </c>
      <c r="L31" s="4">
        <v>74</v>
      </c>
      <c r="M31" s="4">
        <v>0</v>
      </c>
      <c r="N31" s="4"/>
      <c r="O31" s="4"/>
      <c r="P31" s="4"/>
      <c r="Q31" s="10">
        <f t="shared" si="0"/>
        <v>21.571428571428573</v>
      </c>
    </row>
    <row r="32" spans="2:20" x14ac:dyDescent="0.25">
      <c r="B32" s="6">
        <f t="shared" si="1"/>
        <v>24</v>
      </c>
      <c r="C32" s="3" t="s">
        <v>217</v>
      </c>
      <c r="D32" s="27" t="s">
        <v>195</v>
      </c>
      <c r="E32" s="27"/>
      <c r="F32" s="27"/>
      <c r="G32" s="27"/>
      <c r="H32" s="27"/>
      <c r="I32" s="27"/>
      <c r="J32" s="4">
        <v>78</v>
      </c>
      <c r="K32" s="4">
        <v>77</v>
      </c>
      <c r="L32" s="4">
        <v>81</v>
      </c>
      <c r="M32" s="4">
        <v>76</v>
      </c>
      <c r="N32" s="4"/>
      <c r="O32" s="4"/>
      <c r="P32" s="4"/>
      <c r="Q32" s="10">
        <f t="shared" si="0"/>
        <v>44.571428571428569</v>
      </c>
    </row>
    <row r="33" spans="2:17" x14ac:dyDescent="0.25">
      <c r="B33" s="6">
        <f t="shared" si="1"/>
        <v>25</v>
      </c>
      <c r="C33" s="3" t="s">
        <v>218</v>
      </c>
      <c r="D33" s="27" t="s">
        <v>196</v>
      </c>
      <c r="E33" s="27"/>
      <c r="F33" s="27"/>
      <c r="G33" s="27"/>
      <c r="H33" s="27"/>
      <c r="I33" s="27"/>
      <c r="J33" s="4">
        <v>70</v>
      </c>
      <c r="K33" s="4">
        <v>0</v>
      </c>
      <c r="L33" s="4">
        <v>79</v>
      </c>
      <c r="M33" s="4">
        <v>0</v>
      </c>
      <c r="N33" s="4"/>
      <c r="O33" s="4"/>
      <c r="P33" s="4"/>
      <c r="Q33" s="10">
        <f t="shared" si="0"/>
        <v>21.285714285714285</v>
      </c>
    </row>
    <row r="34" spans="2:17" x14ac:dyDescent="0.25">
      <c r="B34" s="6">
        <f t="shared" si="1"/>
        <v>26</v>
      </c>
      <c r="C34" s="3" t="s">
        <v>219</v>
      </c>
      <c r="D34" s="27" t="s">
        <v>197</v>
      </c>
      <c r="E34" s="27"/>
      <c r="F34" s="27"/>
      <c r="G34" s="27"/>
      <c r="H34" s="27"/>
      <c r="I34" s="27"/>
      <c r="J34" s="4">
        <v>77</v>
      </c>
      <c r="K34" s="4">
        <v>73</v>
      </c>
      <c r="L34" s="4">
        <v>87</v>
      </c>
      <c r="M34" s="4">
        <v>80</v>
      </c>
      <c r="N34" s="4"/>
      <c r="O34" s="4"/>
      <c r="P34" s="4"/>
      <c r="Q34" s="10">
        <f t="shared" si="0"/>
        <v>45.285714285714285</v>
      </c>
    </row>
    <row r="35" spans="2:17" x14ac:dyDescent="0.25">
      <c r="B35" s="6">
        <f t="shared" si="1"/>
        <v>27</v>
      </c>
      <c r="C35" s="3" t="s">
        <v>220</v>
      </c>
      <c r="D35" s="27" t="s">
        <v>198</v>
      </c>
      <c r="E35" s="27"/>
      <c r="F35" s="27"/>
      <c r="G35" s="27"/>
      <c r="H35" s="27"/>
      <c r="I35" s="27"/>
      <c r="J35" s="4">
        <v>79</v>
      </c>
      <c r="K35" s="4">
        <v>74</v>
      </c>
      <c r="L35" s="4">
        <v>81</v>
      </c>
      <c r="M35" s="4">
        <v>92</v>
      </c>
      <c r="N35" s="4"/>
      <c r="O35" s="4"/>
      <c r="P35" s="4"/>
      <c r="Q35" s="10">
        <f t="shared" si="0"/>
        <v>46.571428571428569</v>
      </c>
    </row>
    <row r="36" spans="2:17" x14ac:dyDescent="0.25">
      <c r="B36" s="6">
        <f t="shared" si="1"/>
        <v>28</v>
      </c>
      <c r="C36" s="3" t="s">
        <v>221</v>
      </c>
      <c r="D36" s="27" t="s">
        <v>199</v>
      </c>
      <c r="E36" s="27"/>
      <c r="F36" s="27"/>
      <c r="G36" s="27"/>
      <c r="H36" s="27"/>
      <c r="I36" s="27"/>
      <c r="J36" s="4">
        <v>0</v>
      </c>
      <c r="K36" s="4">
        <v>0</v>
      </c>
      <c r="L36" s="4">
        <v>0</v>
      </c>
      <c r="M36" s="4">
        <v>0</v>
      </c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3" t="s">
        <v>222</v>
      </c>
      <c r="D37" s="3" t="s">
        <v>200</v>
      </c>
      <c r="E37" s="7"/>
      <c r="F37" s="7"/>
      <c r="G37" s="7"/>
      <c r="H37" s="7"/>
      <c r="I37" s="7"/>
      <c r="J37" s="4">
        <v>83</v>
      </c>
      <c r="K37" s="4">
        <v>77</v>
      </c>
      <c r="L37" s="4">
        <v>81</v>
      </c>
      <c r="M37" s="4">
        <v>78</v>
      </c>
      <c r="N37" s="4"/>
      <c r="O37" s="4"/>
      <c r="P37" s="4"/>
      <c r="Q37" s="10">
        <f t="shared" si="0"/>
        <v>45.571428571428569</v>
      </c>
    </row>
    <row r="38" spans="2:17" x14ac:dyDescent="0.25">
      <c r="B38" s="6">
        <f t="shared" si="1"/>
        <v>30</v>
      </c>
      <c r="C38" s="3" t="s">
        <v>223</v>
      </c>
      <c r="D38" s="27" t="s">
        <v>201</v>
      </c>
      <c r="E38" s="27"/>
      <c r="F38" s="27"/>
      <c r="G38" s="27"/>
      <c r="H38" s="27"/>
      <c r="I38" s="27"/>
      <c r="J38" s="4">
        <v>77</v>
      </c>
      <c r="K38" s="4">
        <v>72</v>
      </c>
      <c r="L38" s="4">
        <v>77</v>
      </c>
      <c r="M38" s="4">
        <v>70</v>
      </c>
      <c r="N38" s="4"/>
      <c r="O38" s="4"/>
      <c r="P38" s="4"/>
      <c r="Q38" s="10">
        <f t="shared" si="0"/>
        <v>42.285714285714285</v>
      </c>
    </row>
    <row r="39" spans="2:17" x14ac:dyDescent="0.25">
      <c r="B39" s="6">
        <f t="shared" si="1"/>
        <v>31</v>
      </c>
      <c r="C39" s="3" t="s">
        <v>224</v>
      </c>
      <c r="D39" s="27" t="s">
        <v>202</v>
      </c>
      <c r="E39" s="27"/>
      <c r="F39" s="27"/>
      <c r="G39" s="27"/>
      <c r="H39" s="27"/>
      <c r="I39" s="27"/>
      <c r="J39" s="4">
        <v>91</v>
      </c>
      <c r="K39" s="4">
        <v>83</v>
      </c>
      <c r="L39" s="4">
        <v>85</v>
      </c>
      <c r="M39" s="4">
        <v>93</v>
      </c>
      <c r="N39" s="4"/>
      <c r="O39" s="4"/>
      <c r="P39" s="4"/>
      <c r="Q39" s="10">
        <f t="shared" si="0"/>
        <v>50.285714285714285</v>
      </c>
    </row>
    <row r="40" spans="2:17" x14ac:dyDescent="0.25">
      <c r="B40" s="6">
        <f t="shared" si="1"/>
        <v>32</v>
      </c>
      <c r="C40" s="6"/>
      <c r="D40" s="28"/>
      <c r="E40" s="28"/>
      <c r="F40" s="28"/>
      <c r="G40" s="28"/>
      <c r="H40" s="28"/>
      <c r="I40" s="2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8"/>
      <c r="E41" s="28"/>
      <c r="F41" s="28"/>
      <c r="G41" s="28"/>
      <c r="H41" s="28"/>
      <c r="I41" s="2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8"/>
      <c r="E42" s="28"/>
      <c r="F42" s="28"/>
      <c r="G42" s="28"/>
      <c r="H42" s="28"/>
      <c r="I42" s="2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8"/>
      <c r="E43" s="28"/>
      <c r="F43" s="28"/>
      <c r="G43" s="28"/>
      <c r="H43" s="28"/>
      <c r="I43" s="2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8"/>
      <c r="E44" s="28"/>
      <c r="F44" s="28"/>
      <c r="G44" s="28"/>
      <c r="H44" s="28"/>
      <c r="I44" s="2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8"/>
      <c r="E45" s="28"/>
      <c r="F45" s="28"/>
      <c r="G45" s="28"/>
      <c r="H45" s="28"/>
      <c r="I45" s="2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8"/>
      <c r="E46" s="28"/>
      <c r="F46" s="28"/>
      <c r="G46" s="28"/>
      <c r="H46" s="28"/>
      <c r="I46" s="2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8"/>
      <c r="E47" s="28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8"/>
      <c r="E49" s="28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8"/>
      <c r="E52" s="28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0"/>
      <c r="E53" s="31"/>
      <c r="F53" s="31"/>
      <c r="G53" s="31"/>
      <c r="H53" s="31"/>
      <c r="I53" s="3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0" t="s">
        <v>19</v>
      </c>
      <c r="I54" s="20"/>
      <c r="J54" s="11">
        <f>COUNTIF(J9:J53,"&gt;=70")</f>
        <v>23</v>
      </c>
      <c r="K54" s="11">
        <f t="shared" ref="K54:P54" si="3">COUNTIF(K9:K53,"&gt;=70")</f>
        <v>18</v>
      </c>
      <c r="L54" s="11">
        <f t="shared" si="3"/>
        <v>29</v>
      </c>
      <c r="M54" s="11">
        <f t="shared" si="3"/>
        <v>25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8</v>
      </c>
      <c r="K55" s="12">
        <f t="shared" ref="K55:Q55" si="5">COUNTIF(K9:K53,"&lt;70")</f>
        <v>13</v>
      </c>
      <c r="L55" s="12">
        <f t="shared" si="5"/>
        <v>2</v>
      </c>
      <c r="M55" s="12">
        <f t="shared" si="5"/>
        <v>6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31</v>
      </c>
      <c r="K56" s="12">
        <f t="shared" ref="K56:Q56" si="6">COUNT(K9:K53)</f>
        <v>31</v>
      </c>
      <c r="L56" s="12">
        <f t="shared" si="6"/>
        <v>31</v>
      </c>
      <c r="M56" s="12">
        <f t="shared" si="6"/>
        <v>31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0.74193548387096775</v>
      </c>
      <c r="K57" s="14">
        <f t="shared" ref="K57:Q57" si="7">K54/K56</f>
        <v>0.58064516129032262</v>
      </c>
      <c r="L57" s="14">
        <f t="shared" si="7"/>
        <v>0.93548387096774188</v>
      </c>
      <c r="M57" s="14">
        <f t="shared" si="7"/>
        <v>0.80645161290322576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0.25806451612903225</v>
      </c>
      <c r="K58" s="13">
        <f t="shared" ref="K58:Q58" si="8">K55/K56</f>
        <v>0.41935483870967744</v>
      </c>
      <c r="L58" s="14">
        <f t="shared" si="8"/>
        <v>6.4516129032258063E-2</v>
      </c>
      <c r="M58" s="14">
        <f t="shared" si="8"/>
        <v>0.19354838709677419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6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1:I31"/>
    <mergeCell ref="D32:I32"/>
    <mergeCell ref="D33:I33"/>
    <mergeCell ref="D34:I34"/>
    <mergeCell ref="D35:I35"/>
    <mergeCell ref="D26:I26"/>
    <mergeCell ref="D27:I27"/>
    <mergeCell ref="D28:I28"/>
    <mergeCell ref="D29:I29"/>
    <mergeCell ref="D30:I30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70" zoomScaleNormal="70" workbookViewId="0">
      <selection activeCell="M19" sqref="M19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 t="s">
        <v>170</v>
      </c>
      <c r="E4" s="24"/>
      <c r="F4" s="24"/>
      <c r="G4" s="24"/>
      <c r="I4" t="s">
        <v>1</v>
      </c>
      <c r="J4" s="25" t="s">
        <v>225</v>
      </c>
      <c r="K4" s="25"/>
      <c r="M4" t="s">
        <v>2</v>
      </c>
      <c r="N4" s="26">
        <v>45259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77</v>
      </c>
      <c r="E6" s="25"/>
      <c r="F6" s="25"/>
      <c r="G6" s="25"/>
      <c r="I6" s="17" t="s">
        <v>22</v>
      </c>
      <c r="J6" s="17"/>
      <c r="K6" s="18" t="s">
        <v>27</v>
      </c>
      <c r="L6" s="18"/>
      <c r="M6" s="18"/>
      <c r="N6" s="18"/>
      <c r="O6" s="18"/>
      <c r="P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150</v>
      </c>
      <c r="D9" s="28" t="s">
        <v>151</v>
      </c>
      <c r="E9" s="28"/>
      <c r="F9" s="28"/>
      <c r="G9" s="28"/>
      <c r="H9" s="28"/>
      <c r="I9" s="28"/>
      <c r="J9" s="4">
        <v>90</v>
      </c>
      <c r="K9" s="4">
        <v>92</v>
      </c>
      <c r="L9" s="4">
        <v>91</v>
      </c>
      <c r="M9" s="4">
        <v>91</v>
      </c>
      <c r="N9" s="4"/>
      <c r="O9" s="4"/>
      <c r="P9" s="4"/>
      <c r="Q9" s="10">
        <f>SUM(J9:P9)/7</f>
        <v>52</v>
      </c>
    </row>
    <row r="10" spans="2:18" x14ac:dyDescent="0.25">
      <c r="B10" s="6">
        <f>B9+1</f>
        <v>2</v>
      </c>
      <c r="C10" s="6" t="s">
        <v>152</v>
      </c>
      <c r="D10" s="28" t="s">
        <v>162</v>
      </c>
      <c r="E10" s="28"/>
      <c r="F10" s="28"/>
      <c r="G10" s="28"/>
      <c r="H10" s="28"/>
      <c r="I10" s="28"/>
      <c r="J10" s="4">
        <v>0</v>
      </c>
      <c r="K10" s="4">
        <v>92</v>
      </c>
      <c r="L10" s="4">
        <v>92</v>
      </c>
      <c r="M10" s="4">
        <v>91</v>
      </c>
      <c r="N10" s="4"/>
      <c r="O10" s="4"/>
      <c r="P10" s="4"/>
      <c r="Q10" s="10">
        <f t="shared" ref="Q10:Q48" si="0">SUM(J10:P10)/7</f>
        <v>39.285714285714285</v>
      </c>
    </row>
    <row r="11" spans="2:18" x14ac:dyDescent="0.25">
      <c r="B11" s="6">
        <f t="shared" ref="B11:B53" si="1">B10+1</f>
        <v>3</v>
      </c>
      <c r="C11" s="6" t="s">
        <v>153</v>
      </c>
      <c r="D11" s="28" t="s">
        <v>161</v>
      </c>
      <c r="E11" s="28"/>
      <c r="F11" s="28"/>
      <c r="G11" s="28"/>
      <c r="H11" s="28"/>
      <c r="I11" s="28"/>
      <c r="J11" s="4">
        <v>90</v>
      </c>
      <c r="K11" s="4">
        <v>93</v>
      </c>
      <c r="L11" s="4">
        <v>98</v>
      </c>
      <c r="M11" s="4">
        <v>85</v>
      </c>
      <c r="N11" s="4"/>
      <c r="O11" s="4"/>
      <c r="P11" s="4"/>
      <c r="Q11" s="10">
        <f t="shared" si="0"/>
        <v>52.285714285714285</v>
      </c>
    </row>
    <row r="12" spans="2:18" x14ac:dyDescent="0.25">
      <c r="B12" s="6">
        <f t="shared" si="1"/>
        <v>4</v>
      </c>
      <c r="C12" s="6" t="s">
        <v>154</v>
      </c>
      <c r="D12" s="28" t="s">
        <v>163</v>
      </c>
      <c r="E12" s="28"/>
      <c r="F12" s="28"/>
      <c r="G12" s="28"/>
      <c r="H12" s="28"/>
      <c r="I12" s="28"/>
      <c r="J12" s="4">
        <v>90</v>
      </c>
      <c r="K12" s="4">
        <v>93</v>
      </c>
      <c r="L12" s="4">
        <v>98</v>
      </c>
      <c r="M12" s="4">
        <v>84</v>
      </c>
      <c r="N12" s="4"/>
      <c r="O12" s="4"/>
      <c r="P12" s="4"/>
      <c r="Q12" s="10">
        <f t="shared" si="0"/>
        <v>52.142857142857146</v>
      </c>
    </row>
    <row r="13" spans="2:18" x14ac:dyDescent="0.25">
      <c r="B13" s="6">
        <f t="shared" si="1"/>
        <v>5</v>
      </c>
      <c r="C13" s="6" t="s">
        <v>155</v>
      </c>
      <c r="D13" s="28" t="s">
        <v>164</v>
      </c>
      <c r="E13" s="28"/>
      <c r="F13" s="28"/>
      <c r="G13" s="28"/>
      <c r="H13" s="28"/>
      <c r="I13" s="28"/>
      <c r="J13" s="4">
        <v>90</v>
      </c>
      <c r="K13" s="4">
        <v>92</v>
      </c>
      <c r="L13" s="4">
        <v>97</v>
      </c>
      <c r="M13" s="4">
        <v>91</v>
      </c>
      <c r="N13" s="4"/>
      <c r="O13" s="4"/>
      <c r="P13" s="4"/>
      <c r="Q13" s="10">
        <f t="shared" si="0"/>
        <v>52.857142857142854</v>
      </c>
    </row>
    <row r="14" spans="2:18" x14ac:dyDescent="0.25">
      <c r="B14" s="6">
        <f t="shared" si="1"/>
        <v>6</v>
      </c>
      <c r="C14" s="6" t="s">
        <v>156</v>
      </c>
      <c r="D14" s="28" t="s">
        <v>165</v>
      </c>
      <c r="E14" s="28"/>
      <c r="F14" s="28"/>
      <c r="G14" s="28"/>
      <c r="H14" s="28"/>
      <c r="I14" s="28"/>
      <c r="J14" s="4">
        <v>90</v>
      </c>
      <c r="K14" s="4">
        <v>93</v>
      </c>
      <c r="L14" s="4">
        <v>98</v>
      </c>
      <c r="M14" s="4">
        <v>85</v>
      </c>
      <c r="N14" s="4"/>
      <c r="O14" s="4"/>
      <c r="P14" s="4"/>
      <c r="Q14" s="10">
        <f t="shared" si="0"/>
        <v>52.285714285714285</v>
      </c>
    </row>
    <row r="15" spans="2:18" x14ac:dyDescent="0.25">
      <c r="B15" s="6">
        <f t="shared" si="1"/>
        <v>7</v>
      </c>
      <c r="C15" s="6" t="s">
        <v>157</v>
      </c>
      <c r="D15" s="28" t="s">
        <v>166</v>
      </c>
      <c r="E15" s="28"/>
      <c r="F15" s="28"/>
      <c r="G15" s="28"/>
      <c r="H15" s="28"/>
      <c r="I15" s="28"/>
      <c r="J15" s="4">
        <v>90</v>
      </c>
      <c r="K15" s="4">
        <v>93</v>
      </c>
      <c r="L15" s="4">
        <v>95</v>
      </c>
      <c r="M15" s="4">
        <v>80</v>
      </c>
      <c r="N15" s="4"/>
      <c r="O15" s="4"/>
      <c r="P15" s="4"/>
      <c r="Q15" s="10">
        <f t="shared" si="0"/>
        <v>51.142857142857146</v>
      </c>
    </row>
    <row r="16" spans="2:18" x14ac:dyDescent="0.25">
      <c r="B16" s="6">
        <f t="shared" si="1"/>
        <v>8</v>
      </c>
      <c r="C16" s="6" t="s">
        <v>158</v>
      </c>
      <c r="D16" s="28" t="s">
        <v>167</v>
      </c>
      <c r="E16" s="28"/>
      <c r="F16" s="28"/>
      <c r="G16" s="28"/>
      <c r="H16" s="28"/>
      <c r="I16" s="28"/>
      <c r="J16" s="4">
        <v>0</v>
      </c>
      <c r="K16" s="4">
        <v>84</v>
      </c>
      <c r="L16" s="4">
        <v>0</v>
      </c>
      <c r="M16" s="4">
        <v>0</v>
      </c>
      <c r="N16" s="4"/>
      <c r="O16" s="4"/>
      <c r="P16" s="4"/>
      <c r="Q16" s="10">
        <f t="shared" si="0"/>
        <v>12</v>
      </c>
    </row>
    <row r="17" spans="2:17" x14ac:dyDescent="0.25">
      <c r="B17" s="6">
        <f t="shared" si="1"/>
        <v>9</v>
      </c>
      <c r="C17" s="6" t="s">
        <v>159</v>
      </c>
      <c r="D17" s="28" t="s">
        <v>168</v>
      </c>
      <c r="E17" s="28"/>
      <c r="F17" s="28"/>
      <c r="G17" s="28"/>
      <c r="H17" s="28"/>
      <c r="I17" s="28"/>
      <c r="J17" s="4">
        <v>0</v>
      </c>
      <c r="K17" s="4">
        <v>84</v>
      </c>
      <c r="L17" s="4">
        <v>0</v>
      </c>
      <c r="M17" s="4">
        <v>0</v>
      </c>
      <c r="N17" s="4"/>
      <c r="O17" s="4"/>
      <c r="P17" s="4"/>
      <c r="Q17" s="10">
        <f t="shared" si="0"/>
        <v>12</v>
      </c>
    </row>
    <row r="18" spans="2:17" x14ac:dyDescent="0.25">
      <c r="B18" s="6">
        <f t="shared" si="1"/>
        <v>10</v>
      </c>
      <c r="C18" s="6" t="s">
        <v>160</v>
      </c>
      <c r="D18" s="28" t="s">
        <v>169</v>
      </c>
      <c r="E18" s="28"/>
      <c r="F18" s="28"/>
      <c r="G18" s="28"/>
      <c r="H18" s="28"/>
      <c r="I18" s="28"/>
      <c r="J18" s="4">
        <v>0</v>
      </c>
      <c r="K18" s="4">
        <v>83</v>
      </c>
      <c r="L18" s="4">
        <v>0</v>
      </c>
      <c r="M18" s="4">
        <v>0</v>
      </c>
      <c r="N18" s="4"/>
      <c r="O18" s="4"/>
      <c r="P18" s="4"/>
      <c r="Q18" s="10">
        <f t="shared" si="0"/>
        <v>11.857142857142858</v>
      </c>
    </row>
    <row r="19" spans="2:17" x14ac:dyDescent="0.25">
      <c r="B19" s="6">
        <f t="shared" si="1"/>
        <v>11</v>
      </c>
      <c r="C19" s="6"/>
      <c r="D19" s="28"/>
      <c r="E19" s="28"/>
      <c r="F19" s="28"/>
      <c r="G19" s="28"/>
      <c r="H19" s="28"/>
      <c r="I19" s="28"/>
      <c r="J19" s="4"/>
      <c r="K19" s="4"/>
      <c r="L19" s="4"/>
      <c r="M19" s="4"/>
      <c r="N19" s="4"/>
      <c r="O19" s="4"/>
      <c r="P19" s="4"/>
      <c r="Q19" s="10">
        <f t="shared" si="0"/>
        <v>0</v>
      </c>
    </row>
    <row r="20" spans="2:17" x14ac:dyDescent="0.25">
      <c r="B20" s="6">
        <f t="shared" si="1"/>
        <v>12</v>
      </c>
      <c r="C20" s="6"/>
      <c r="D20" s="28"/>
      <c r="E20" s="28"/>
      <c r="F20" s="28"/>
      <c r="G20" s="28"/>
      <c r="H20" s="28"/>
      <c r="I20" s="28"/>
      <c r="J20" s="4"/>
      <c r="K20" s="4"/>
      <c r="L20" s="4"/>
      <c r="M20" s="4"/>
      <c r="N20" s="4"/>
      <c r="O20" s="4"/>
      <c r="P20" s="4"/>
      <c r="Q20" s="10">
        <f t="shared" si="0"/>
        <v>0</v>
      </c>
    </row>
    <row r="21" spans="2:17" x14ac:dyDescent="0.25">
      <c r="B21" s="6">
        <f t="shared" si="1"/>
        <v>13</v>
      </c>
      <c r="C21" s="6"/>
      <c r="D21" s="28"/>
      <c r="E21" s="28"/>
      <c r="F21" s="28"/>
      <c r="G21" s="28"/>
      <c r="H21" s="28"/>
      <c r="I21" s="28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 x14ac:dyDescent="0.25">
      <c r="B22" s="6">
        <f t="shared" si="1"/>
        <v>14</v>
      </c>
      <c r="C22" s="6"/>
      <c r="D22" s="28"/>
      <c r="E22" s="28"/>
      <c r="F22" s="28"/>
      <c r="G22" s="28"/>
      <c r="H22" s="28"/>
      <c r="I22" s="28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x14ac:dyDescent="0.25">
      <c r="B23" s="6">
        <f t="shared" si="1"/>
        <v>15</v>
      </c>
      <c r="C23" s="6"/>
      <c r="D23" s="28"/>
      <c r="E23" s="28"/>
      <c r="F23" s="28"/>
      <c r="G23" s="28"/>
      <c r="H23" s="28"/>
      <c r="I23" s="28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25">
      <c r="B24" s="6">
        <f t="shared" si="1"/>
        <v>16</v>
      </c>
      <c r="C24" s="6"/>
      <c r="D24" s="28"/>
      <c r="E24" s="28"/>
      <c r="F24" s="28"/>
      <c r="G24" s="28"/>
      <c r="H24" s="28"/>
      <c r="I24" s="28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C25" s="6"/>
      <c r="D25" s="28"/>
      <c r="E25" s="28"/>
      <c r="F25" s="28"/>
      <c r="G25" s="28"/>
      <c r="H25" s="28"/>
      <c r="I25" s="28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/>
      <c r="D26" s="28"/>
      <c r="E26" s="28"/>
      <c r="F26" s="28"/>
      <c r="G26" s="28"/>
      <c r="H26" s="28"/>
      <c r="I26" s="28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/>
      <c r="D27" s="28"/>
      <c r="E27" s="28"/>
      <c r="F27" s="28"/>
      <c r="G27" s="28"/>
      <c r="H27" s="28"/>
      <c r="I27" s="28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28"/>
      <c r="E28" s="28"/>
      <c r="F28" s="28"/>
      <c r="G28" s="28"/>
      <c r="H28" s="28"/>
      <c r="I28" s="28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28"/>
      <c r="E29" s="28"/>
      <c r="F29" s="28"/>
      <c r="G29" s="28"/>
      <c r="H29" s="28"/>
      <c r="I29" s="28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28"/>
      <c r="E30" s="28"/>
      <c r="F30" s="28"/>
      <c r="G30" s="28"/>
      <c r="H30" s="28"/>
      <c r="I30" s="28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28"/>
      <c r="E31" s="28"/>
      <c r="F31" s="28"/>
      <c r="G31" s="28"/>
      <c r="H31" s="28"/>
      <c r="I31" s="28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28"/>
      <c r="E32" s="28"/>
      <c r="F32" s="28"/>
      <c r="G32" s="28"/>
      <c r="H32" s="28"/>
      <c r="I32" s="28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28"/>
      <c r="E33" s="28"/>
      <c r="F33" s="28"/>
      <c r="G33" s="28"/>
      <c r="H33" s="28"/>
      <c r="I33" s="28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28"/>
      <c r="E34" s="28"/>
      <c r="F34" s="28"/>
      <c r="G34" s="28"/>
      <c r="H34" s="28"/>
      <c r="I34" s="28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8"/>
      <c r="E35" s="28"/>
      <c r="F35" s="28"/>
      <c r="G35" s="28"/>
      <c r="H35" s="28"/>
      <c r="I35" s="28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8"/>
      <c r="E36" s="28"/>
      <c r="F36" s="28"/>
      <c r="G36" s="28"/>
      <c r="H36" s="28"/>
      <c r="I36" s="28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8"/>
      <c r="E37" s="28"/>
      <c r="F37" s="28"/>
      <c r="G37" s="28"/>
      <c r="H37" s="28"/>
      <c r="I37" s="2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8"/>
      <c r="E38" s="28"/>
      <c r="F38" s="28"/>
      <c r="G38" s="28"/>
      <c r="H38" s="28"/>
      <c r="I38" s="2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8"/>
      <c r="E39" s="28"/>
      <c r="F39" s="28"/>
      <c r="G39" s="28"/>
      <c r="H39" s="28"/>
      <c r="I39" s="2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8"/>
      <c r="E40" s="28"/>
      <c r="F40" s="28"/>
      <c r="G40" s="28"/>
      <c r="H40" s="28"/>
      <c r="I40" s="2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8"/>
      <c r="E41" s="28"/>
      <c r="F41" s="28"/>
      <c r="G41" s="28"/>
      <c r="H41" s="28"/>
      <c r="I41" s="2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8"/>
      <c r="E42" s="28"/>
      <c r="F42" s="28"/>
      <c r="G42" s="28"/>
      <c r="H42" s="28"/>
      <c r="I42" s="2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8"/>
      <c r="E43" s="28"/>
      <c r="F43" s="28"/>
      <c r="G43" s="28"/>
      <c r="H43" s="28"/>
      <c r="I43" s="2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8"/>
      <c r="E44" s="28"/>
      <c r="F44" s="28"/>
      <c r="G44" s="28"/>
      <c r="H44" s="28"/>
      <c r="I44" s="2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8"/>
      <c r="E45" s="28"/>
      <c r="F45" s="28"/>
      <c r="G45" s="28"/>
      <c r="H45" s="28"/>
      <c r="I45" s="2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8"/>
      <c r="E46" s="28"/>
      <c r="F46" s="28"/>
      <c r="G46" s="28"/>
      <c r="H46" s="28"/>
      <c r="I46" s="2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8"/>
      <c r="E47" s="28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8"/>
      <c r="E49" s="28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8"/>
      <c r="E52" s="28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0"/>
      <c r="E53" s="31"/>
      <c r="F53" s="31"/>
      <c r="G53" s="31"/>
      <c r="H53" s="31"/>
      <c r="I53" s="3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0" t="s">
        <v>19</v>
      </c>
      <c r="I54" s="20"/>
      <c r="J54" s="11">
        <f>COUNTIF(J9:J53,"&gt;=70")</f>
        <v>6</v>
      </c>
      <c r="K54" s="11">
        <f t="shared" ref="K54:P54" si="3">COUNTIF(K9:K53,"&gt;=70")</f>
        <v>10</v>
      </c>
      <c r="L54" s="11">
        <f t="shared" si="3"/>
        <v>7</v>
      </c>
      <c r="M54" s="11">
        <f t="shared" si="3"/>
        <v>7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4</v>
      </c>
      <c r="K55" s="12">
        <f t="shared" ref="K55:Q55" si="5">COUNTIF(K9:K53,"&lt;70")</f>
        <v>0</v>
      </c>
      <c r="L55" s="12">
        <f t="shared" si="5"/>
        <v>3</v>
      </c>
      <c r="M55" s="12">
        <f t="shared" si="5"/>
        <v>3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10</v>
      </c>
      <c r="K56" s="12">
        <f t="shared" ref="K56:Q56" si="6">COUNT(K9:K53)</f>
        <v>10</v>
      </c>
      <c r="L56" s="12">
        <f t="shared" si="6"/>
        <v>10</v>
      </c>
      <c r="M56" s="12">
        <f t="shared" si="6"/>
        <v>10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0.6</v>
      </c>
      <c r="K57" s="14">
        <f t="shared" ref="K57:Q57" si="7">K54/K56</f>
        <v>1</v>
      </c>
      <c r="L57" s="14">
        <f t="shared" si="7"/>
        <v>0.7</v>
      </c>
      <c r="M57" s="14">
        <f t="shared" si="7"/>
        <v>0.7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0.4</v>
      </c>
      <c r="K58" s="13">
        <f t="shared" ref="K58:Q58" si="8">K55/K56</f>
        <v>0</v>
      </c>
      <c r="L58" s="14">
        <f t="shared" si="8"/>
        <v>0.3</v>
      </c>
      <c r="M58" s="14">
        <f t="shared" si="8"/>
        <v>0.3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TALLER DE ETICA</vt:lpstr>
      <vt:lpstr>MATEMATICAS DISCRETAS</vt:lpstr>
      <vt:lpstr>SISTEMAS OPERATIVOS 1 304A</vt:lpstr>
      <vt:lpstr>SISTEMAS OPERATIVOS 1 304B</vt:lpstr>
      <vt:lpstr>ADMINISTRACIÒN DE BASE DE 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Lily Alejandra Medrano Mendoza</cp:lastModifiedBy>
  <cp:lastPrinted>2023-03-21T15:13:53Z</cp:lastPrinted>
  <dcterms:created xsi:type="dcterms:W3CDTF">2023-03-14T19:16:59Z</dcterms:created>
  <dcterms:modified xsi:type="dcterms:W3CDTF">2023-12-02T09:19:44Z</dcterms:modified>
</cp:coreProperties>
</file>