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S PARCIALES\"/>
    </mc:Choice>
  </mc:AlternateContent>
  <bookViews>
    <workbookView xWindow="-120" yWindow="-120" windowWidth="20730" windowHeight="111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'3'!$A$1:$N$39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D16" i="23"/>
  <c r="I16" i="23" l="1"/>
  <c r="I16" i="22" l="1"/>
  <c r="I17" i="22"/>
  <c r="I18" i="22"/>
  <c r="I15" i="22"/>
  <c r="C15" i="22" l="1"/>
  <c r="C16" i="22"/>
  <c r="C17" i="22"/>
  <c r="C18" i="22"/>
  <c r="D15" i="22"/>
  <c r="D16" i="22"/>
  <c r="D17" i="22"/>
  <c r="D18" i="22"/>
  <c r="A15" i="22"/>
  <c r="A16" i="22"/>
  <c r="A17" i="22"/>
  <c r="A18" i="22"/>
  <c r="A14" i="22"/>
  <c r="L17" i="22" l="1"/>
  <c r="L16" i="22" l="1"/>
  <c r="M28" i="10" l="1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30" i="23"/>
  <c r="M30" i="23"/>
  <c r="K30" i="23"/>
  <c r="G30" i="23"/>
  <c r="F30" i="23"/>
  <c r="I20" i="23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4" i="23"/>
  <c r="I14" i="23" s="1"/>
  <c r="D14" i="23"/>
  <c r="C14" i="23"/>
  <c r="A14" i="23"/>
  <c r="B10" i="23"/>
  <c r="L8" i="23"/>
  <c r="H8" i="23"/>
  <c r="E8" i="23"/>
  <c r="C14" i="22"/>
  <c r="D14" i="22"/>
  <c r="B10" i="22"/>
  <c r="L8" i="22"/>
  <c r="N31" i="22"/>
  <c r="M31" i="22"/>
  <c r="K31" i="22"/>
  <c r="G31" i="22"/>
  <c r="F31" i="22"/>
  <c r="I18" i="10"/>
  <c r="I17" i="10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7" i="23"/>
  <c r="L18" i="23"/>
  <c r="L19" i="23"/>
  <c r="L20" i="23"/>
  <c r="E30" i="23"/>
  <c r="L14" i="22"/>
  <c r="E31" i="22"/>
  <c r="I28" i="25" l="1"/>
  <c r="J28" i="25" s="1"/>
  <c r="L28" i="25"/>
  <c r="H28" i="25"/>
  <c r="I28" i="24"/>
  <c r="J28" i="24" s="1"/>
  <c r="L28" i="24"/>
  <c r="H28" i="24"/>
  <c r="I30" i="23"/>
  <c r="L30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<sst xmlns="http://schemas.openxmlformats.org/spreadsheetml/2006/main" count="216" uniqueCount="56">
  <si>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</si>
  <si>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</si>
  <si>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</si>
  <si>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</si>
  <si>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</si>
  <si>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</si>
  <si>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</si>
  <si>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</si>
  <si>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</si>
  <si>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</si>
  <si>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</si>
  <si>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</si>
  <si>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</si>
  <si>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</si>
  <si>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</si>
  <si>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</si>
  <si>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</si>
  <si>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</si>
  <si>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</si>
  <si>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</si>
  <si>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</si>
  <si>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</si>
  <si>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</si>
  <si>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</si>
  <si>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</si>
  <si>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</si>
  <si>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</si>
  <si>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</si>
  <si>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</si>
  <si>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</si>
  <si>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</si>
  <si>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</si>
  <si>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Taller de Investigación II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</si>
  <si>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</si>
  <si>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</si>
  <si>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</si>
  <si>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</si>
  <si>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</si>
  <si>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</si>
  <si>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</si>
  <si>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SEP 2023 - ENE 2024</t>
  </si>
  <si>
    <t>710A</t>
  </si>
  <si>
    <t>Probabilidad y estadística</t>
  </si>
  <si>
    <t>310A</t>
  </si>
  <si>
    <t>Análisis y Modelado de Sistemas de Información</t>
  </si>
  <si>
    <t>510A</t>
  </si>
  <si>
    <t>611A</t>
  </si>
  <si>
    <t>Tecnologías Convergentes II</t>
  </si>
  <si>
    <t>910B</t>
  </si>
  <si>
    <t>IMCT</t>
  </si>
  <si>
    <t>I.S.C MARCOS CAGAL ORTIZ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</si>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</sst>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40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35</v>
      </c>
      <c r="C14" s="9" t="s">
        <v>41</v>
      </c>
      <c r="D14" s="9" t="s">
        <v>34</v>
      </c>
      <c r="E14" s="9">
        <v>14</v>
      </c>
      <c r="F14" s="9">
        <v>0</v>
      </c>
      <c r="G14" s="9"/>
      <c r="H14" s="10"/>
      <c r="I14" s="9">
        <f t="shared" ref="I14:I18" si="0">(E14-SUM(F14:G14))-K14</f>
        <v>14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34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92</v>
      </c>
      <c r="N15" s="15">
        <v>0.8</v>
      </c>
    </row>
    <row r="16" spans="1:14" s="11" customFormat="1" ht="25.5" x14ac:dyDescent="0.2">
      <c r="A16" s="8" t="s">
        <v>44</v>
      </c>
      <c r="B16" s="9" t="s">
        <v>21</v>
      </c>
      <c r="C16" s="9" t="s">
        <v>45</v>
      </c>
      <c r="D16" s="9" t="s">
        <v>34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97</v>
      </c>
      <c r="N16" s="15">
        <v>0.83</v>
      </c>
    </row>
    <row r="17" spans="1:14" s="11" customFormat="1" x14ac:dyDescent="0.2">
      <c r="A17" s="8" t="s">
        <v>32</v>
      </c>
      <c r="B17" s="9" t="s">
        <v>35</v>
      </c>
      <c r="C17" s="9" t="s">
        <v>46</v>
      </c>
      <c r="D17" s="9" t="s">
        <v>49</v>
      </c>
      <c r="E17" s="9">
        <v>4</v>
      </c>
      <c r="F17" s="9">
        <v>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47</v>
      </c>
      <c r="B18" s="9" t="s">
        <v>21</v>
      </c>
      <c r="C18" s="9" t="s">
        <v>48</v>
      </c>
      <c r="D18" s="9" t="s">
        <v>34</v>
      </c>
      <c r="E18" s="9">
        <v>2</v>
      </c>
      <c r="F18" s="9">
        <v>2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80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50</v>
      </c>
      <c r="G28" s="17">
        <f>SUM(G14:G27)</f>
        <v>0</v>
      </c>
      <c r="H28" s="18"/>
      <c r="I28" s="17">
        <f t="shared" ref="I28" si="2">(E28-SUM(F28:G28))-K28</f>
        <v>19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89.666666666666671</v>
      </c>
      <c r="N28" s="19">
        <f>AVERAGE(N14:N27)</f>
        <v>0.71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38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5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5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v>14</v>
      </c>
      <c r="F14" s="9">
        <v>13</v>
      </c>
      <c r="G14" s="9"/>
      <c r="H14" s="10"/>
      <c r="I14" s="9">
        <f t="shared" ref="I14:I31" si="0">(E14-SUM(F14:G14))-K14</f>
        <v>1</v>
      </c>
      <c r="J14" s="10"/>
      <c r="K14" s="9">
        <v>0</v>
      </c>
      <c r="L14" s="10">
        <f t="shared" ref="L14:L31" si="1">K14/E14</f>
        <v>0</v>
      </c>
      <c r="M14" s="9">
        <v>86</v>
      </c>
      <c r="N14" s="15">
        <v>0.86</v>
      </c>
    </row>
    <row r="15" spans="1:14" s="11" customFormat="1" x14ac:dyDescent="0.2">
      <c r="A15" s="9" t="str">
        <f>'1'!A15</f>
        <v>Probabilidad y estadística</v>
      </c>
      <c r="B15" s="9" t="s">
        <v>39</v>
      </c>
      <c r="C15" s="9" t="str">
        <f>'1'!C15</f>
        <v>310A</v>
      </c>
      <c r="D15" s="9" t="str">
        <f>'1'!D15</f>
        <v>IINF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94</v>
      </c>
      <c r="N15" s="15">
        <v>0.88</v>
      </c>
    </row>
    <row r="16" spans="1:14" s="11" customFormat="1" ht="25.5" x14ac:dyDescent="0.2">
      <c r="A16" s="9" t="str">
        <f>'1'!A16</f>
        <v>Análisis y Modelado de Sistemas de Información</v>
      </c>
      <c r="B16" s="9" t="s">
        <v>39</v>
      </c>
      <c r="C16" s="9" t="str">
        <f>'1'!C16</f>
        <v>510A</v>
      </c>
      <c r="D16" s="9" t="str">
        <f>'1'!D16</f>
        <v>IINF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ref="L16" si="2">K16/E16</f>
        <v>0</v>
      </c>
      <c r="M16" s="9">
        <v>95</v>
      </c>
      <c r="N16" s="15">
        <v>0.75</v>
      </c>
    </row>
    <row r="17" spans="1:14" s="11" customFormat="1" x14ac:dyDescent="0.2">
      <c r="A17" s="9" t="str">
        <f>'1'!A17</f>
        <v>Taller de Investigación II</v>
      </c>
      <c r="B17" s="9" t="s">
        <v>21</v>
      </c>
      <c r="C17" s="9" t="str">
        <f>'1'!C17</f>
        <v>611A</v>
      </c>
      <c r="D17" s="9" t="str">
        <f>'1'!D17</f>
        <v>IMCT</v>
      </c>
      <c r="E17" s="9">
        <v>4</v>
      </c>
      <c r="F17" s="9">
        <v>4</v>
      </c>
      <c r="G17" s="9"/>
      <c r="H17" s="10"/>
      <c r="I17" s="9">
        <f t="shared" si="0"/>
        <v>0</v>
      </c>
      <c r="J17" s="10"/>
      <c r="K17" s="9">
        <v>0</v>
      </c>
      <c r="L17" s="10">
        <f t="shared" ref="L17" si="3">K17/E17</f>
        <v>0</v>
      </c>
      <c r="M17" s="9">
        <v>83</v>
      </c>
      <c r="N17" s="15">
        <v>0.5</v>
      </c>
    </row>
    <row r="18" spans="1:14" s="11" customFormat="1" x14ac:dyDescent="0.2">
      <c r="A18" s="9" t="str">
        <f>'1'!A18</f>
        <v>Tecnologías Convergentes II</v>
      </c>
      <c r="B18" s="9" t="s">
        <v>39</v>
      </c>
      <c r="C18" s="9" t="str">
        <f>'1'!C18</f>
        <v>910B</v>
      </c>
      <c r="D18" s="9" t="str">
        <f>'1'!D18</f>
        <v>IINF</v>
      </c>
      <c r="E18" s="9">
        <v>2</v>
      </c>
      <c r="F18" s="9">
        <v>1</v>
      </c>
      <c r="G18" s="9"/>
      <c r="H18" s="10"/>
      <c r="I18" s="9">
        <f t="shared" si="0"/>
        <v>1</v>
      </c>
      <c r="J18" s="10"/>
      <c r="K18" s="9">
        <v>0</v>
      </c>
      <c r="L18" s="10">
        <v>0</v>
      </c>
      <c r="M18" s="9">
        <v>65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69</v>
      </c>
      <c r="F31" s="17">
        <f>SUM(F14:F30)</f>
        <v>65</v>
      </c>
      <c r="G31" s="17">
        <f>SUM(G14:G30)</f>
        <v>0</v>
      </c>
      <c r="H31" s="18">
        <f>SUM(F31:G31)/E31</f>
        <v>0.94202898550724634</v>
      </c>
      <c r="I31" s="17">
        <f t="shared" si="0"/>
        <v>4</v>
      </c>
      <c r="J31" s="18">
        <f t="shared" ref="J31" si="4">I31/E31</f>
        <v>5.7971014492753624E-2</v>
      </c>
      <c r="K31" s="17">
        <f>SUM(K14:K30)</f>
        <v>0</v>
      </c>
      <c r="L31" s="18">
        <f t="shared" si="1"/>
        <v>0</v>
      </c>
      <c r="M31" s="17">
        <f>AVERAGE(M14:M30)</f>
        <v>84.6</v>
      </c>
      <c r="N31" s="19">
        <f>AVERAGE(N14:N30)</f>
        <v>0.69800000000000006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39" t="s">
        <v>38</v>
      </c>
      <c r="C40" s="39"/>
      <c r="D40" s="39"/>
      <c r="E40" s="13"/>
      <c r="F40" s="13"/>
      <c r="G40" s="39" t="s">
        <v>50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1" zoomScale="85" zoomScaleNormal="85" zoomScaleSheetLayoutView="100" workbookViewId="0">
      <selection activeCell="G39" sqref="G39:J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39</v>
      </c>
      <c r="C14" s="9" t="str">
        <f>'1'!C14</f>
        <v>710A</v>
      </c>
      <c r="D14" s="9" t="str">
        <f>'1'!D14</f>
        <v>IINF</v>
      </c>
      <c r="E14" s="9">
        <f>'1'!E14</f>
        <v>14</v>
      </c>
      <c r="F14" s="9">
        <v>12</v>
      </c>
      <c r="G14" s="9"/>
      <c r="H14" s="10"/>
      <c r="I14" s="9">
        <f t="shared" ref="I14:I30" si="0">(E14-SUM(F14:G14))-K14</f>
        <v>2</v>
      </c>
      <c r="J14" s="10"/>
      <c r="K14" s="9">
        <v>0</v>
      </c>
      <c r="L14" s="10">
        <f t="shared" ref="L14:L30" si="1">K14/E14</f>
        <v>0</v>
      </c>
      <c r="M14" s="9">
        <v>78</v>
      </c>
      <c r="N14" s="15">
        <v>0.86</v>
      </c>
    </row>
    <row r="15" spans="1:14" s="11" customFormat="1" x14ac:dyDescent="0.2">
      <c r="A15" s="9" t="s">
        <v>42</v>
      </c>
      <c r="B15" s="9" t="s">
        <v>51</v>
      </c>
      <c r="C15" s="9" t="s">
        <v>43</v>
      </c>
      <c r="D15" s="9" t="s">
        <v>34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84</v>
      </c>
      <c r="N15" s="15">
        <v>0.64</v>
      </c>
    </row>
    <row r="16" spans="1:14" s="11" customFormat="1" x14ac:dyDescent="0.2">
      <c r="A16" s="9" t="s">
        <v>42</v>
      </c>
      <c r="B16" s="9" t="s">
        <v>52</v>
      </c>
      <c r="C16" s="9" t="s">
        <v>43</v>
      </c>
      <c r="D16" s="9" t="str">
        <f>'1'!D14</f>
        <v>IINF</v>
      </c>
      <c r="E16" s="9">
        <v>25</v>
      </c>
      <c r="F16" s="9">
        <v>21</v>
      </c>
      <c r="G16" s="9"/>
      <c r="H16" s="10"/>
      <c r="I16" s="9">
        <f t="shared" ref="I16" si="2">(E16-SUM(F16:G16))-K16</f>
        <v>4</v>
      </c>
      <c r="J16" s="10"/>
      <c r="K16" s="9">
        <v>0</v>
      </c>
      <c r="L16" s="10">
        <f t="shared" ref="L16" si="3">K16/E16</f>
        <v>0</v>
      </c>
      <c r="M16" s="9">
        <v>76</v>
      </c>
      <c r="N16" s="15">
        <v>0.84</v>
      </c>
    </row>
    <row r="17" spans="1:14" s="11" customFormat="1" x14ac:dyDescent="0.2">
      <c r="A17" s="9" t="str">
        <f>'1'!A15</f>
        <v>Probabilidad y estadística</v>
      </c>
      <c r="B17" s="9" t="s">
        <v>53</v>
      </c>
      <c r="C17" s="9" t="str">
        <f>'1'!C15</f>
        <v>310A</v>
      </c>
      <c r="D17" s="9" t="str">
        <f>'1'!D15</f>
        <v>IINF</v>
      </c>
      <c r="E17" s="9">
        <f>'1'!E15</f>
        <v>25</v>
      </c>
      <c r="F17" s="9">
        <v>21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76</v>
      </c>
      <c r="N17" s="15">
        <v>0.84</v>
      </c>
    </row>
    <row r="18" spans="1:14" s="11" customFormat="1" ht="25.5" x14ac:dyDescent="0.2">
      <c r="A18" s="9" t="str">
        <f>'1'!A16</f>
        <v>Análisis y Modelado de Sistemas de Información</v>
      </c>
      <c r="B18" s="9" t="s">
        <v>51</v>
      </c>
      <c r="C18" s="9" t="str">
        <f>'1'!C16</f>
        <v>510A</v>
      </c>
      <c r="D18" s="9" t="str">
        <f>'1'!D16</f>
        <v>IINF</v>
      </c>
      <c r="E18" s="9">
        <f>'1'!E16</f>
        <v>24</v>
      </c>
      <c r="F18" s="9">
        <v>22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90</v>
      </c>
      <c r="N18" s="15">
        <v>0.875</v>
      </c>
    </row>
    <row r="19" spans="1:14" s="11" customFormat="1" x14ac:dyDescent="0.2">
      <c r="A19" s="9" t="str">
        <f>'1'!A17</f>
        <v>Taller de Investigación II</v>
      </c>
      <c r="B19" s="9" t="s">
        <v>39</v>
      </c>
      <c r="C19" s="9" t="str">
        <f>'1'!C17</f>
        <v>611A</v>
      </c>
      <c r="D19" s="9" t="str">
        <f>'1'!D17</f>
        <v>IMCT</v>
      </c>
      <c r="E19" s="9">
        <f>'1'!E17</f>
        <v>4</v>
      </c>
      <c r="F19" s="9">
        <v>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40</v>
      </c>
      <c r="N19" s="15">
        <v>0.5</v>
      </c>
    </row>
    <row r="20" spans="1:14" s="11" customFormat="1" x14ac:dyDescent="0.2">
      <c r="A20" s="9" t="str">
        <f>'1'!A18</f>
        <v>Tecnologías Convergentes II</v>
      </c>
      <c r="B20" s="9" t="s">
        <v>51</v>
      </c>
      <c r="C20" s="9" t="str">
        <f>'1'!C18</f>
        <v>910B</v>
      </c>
      <c r="D20" s="9" t="str">
        <f>'1'!D18</f>
        <v>IINF</v>
      </c>
      <c r="E20" s="9">
        <v>3</v>
      </c>
      <c r="F20" s="9">
        <v>2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50</v>
      </c>
      <c r="N20" s="15">
        <v>0.67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120</v>
      </c>
      <c r="F30" s="17">
        <f>SUM(F14:F29)</f>
        <v>103</v>
      </c>
      <c r="G30" s="17">
        <f>SUM(G14:G29)</f>
        <v>0</v>
      </c>
      <c r="H30" s="18">
        <v>0</v>
      </c>
      <c r="I30" s="17">
        <f t="shared" si="0"/>
        <v>17</v>
      </c>
      <c r="J30" s="18">
        <v>0</v>
      </c>
      <c r="K30" s="17">
        <f>SUM(K14:K29)</f>
        <v>0</v>
      </c>
      <c r="L30" s="18">
        <f t="shared" si="1"/>
        <v>0</v>
      </c>
      <c r="M30" s="17">
        <f>AVERAGE(M14:M29)</f>
        <v>70.571428571428569</v>
      </c>
      <c r="N30" s="19">
        <f>AVERAGE(N14:N29)</f>
        <v>0.74642857142857133</v>
      </c>
    </row>
    <row r="32" spans="1:14" ht="120" customHeight="1" x14ac:dyDescent="0.2">
      <c r="A32" s="29" t="s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4" spans="1:10" x14ac:dyDescent="0.2">
      <c r="A34" s="12"/>
    </row>
    <row r="35" spans="1:10" x14ac:dyDescent="0.2">
      <c r="B35" s="36" t="s">
        <v>27</v>
      </c>
      <c r="C35" s="36"/>
      <c r="D35" s="36"/>
      <c r="G35" s="21" t="s">
        <v>28</v>
      </c>
      <c r="H35" s="21"/>
      <c r="I35" s="21"/>
      <c r="J35" s="21"/>
    </row>
    <row r="36" spans="1:10" ht="62.25" customHeight="1" x14ac:dyDescent="0.2">
      <c r="B36" s="37"/>
      <c r="C36" s="37"/>
      <c r="D36" s="37"/>
      <c r="G36" s="33"/>
      <c r="H36" s="33"/>
      <c r="I36" s="33"/>
      <c r="J36" s="33"/>
    </row>
    <row r="37" spans="1:10" hidden="1" x14ac:dyDescent="0.2">
      <c r="A37" s="38" t="e">
        <v>#REF!</v>
      </c>
      <c r="B37" s="38"/>
      <c r="C37" s="6"/>
      <c r="E37" s="38"/>
      <c r="F37" s="38"/>
      <c r="G37" s="38"/>
      <c r="H37" s="38"/>
    </row>
    <row r="38" spans="1:10" hidden="1" x14ac:dyDescent="0.2"/>
    <row r="39" spans="1:10" ht="45" customHeight="1" x14ac:dyDescent="0.2">
      <c r="B39" s="39" t="s">
        <v>38</v>
      </c>
      <c r="C39" s="39"/>
      <c r="D39" s="39"/>
      <c r="E39" s="13"/>
      <c r="F39" s="13"/>
      <c r="G39" s="39" t="s">
        <v>50</v>
      </c>
      <c r="H39" s="39"/>
      <c r="I39" s="39"/>
      <c r="J39" s="39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51</v>
      </c>
      <c r="C14" s="9" t="str">
        <f>'1'!C14</f>
        <v>710A</v>
      </c>
      <c r="D14" s="9" t="str">
        <f>'1'!D14</f>
        <v>IINF</v>
      </c>
      <c r="E14" s="9">
        <f>'1'!E14</f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90</v>
      </c>
      <c r="N14" s="15">
        <v>0.71</v>
      </c>
    </row>
    <row r="15" spans="1:14" s="11" customFormat="1" x14ac:dyDescent="0.2">
      <c r="A15" s="9" t="str">
        <f>'1'!A15</f>
        <v>Probabilidad y estadística</v>
      </c>
      <c r="B15" s="9" t="s">
        <v>54</v>
      </c>
      <c r="C15" s="9" t="str">
        <f>'1'!C15</f>
        <v>310A</v>
      </c>
      <c r="D15" s="9" t="str">
        <f>'1'!D15</f>
        <v>IINF</v>
      </c>
      <c r="E15" s="9">
        <f>'1'!E15</f>
        <v>25</v>
      </c>
      <c r="F15" s="9">
        <v>23</v>
      </c>
      <c r="G15" s="9"/>
      <c r="H15" s="10"/>
      <c r="I15" s="9">
        <f t="shared" si="0"/>
        <v>2</v>
      </c>
      <c r="J15" s="10">
        <f t="shared" si="1"/>
        <v>0.08</v>
      </c>
      <c r="K15" s="9"/>
      <c r="L15" s="10">
        <f t="shared" si="2"/>
        <v>0</v>
      </c>
      <c r="M15" s="9">
        <v>82</v>
      </c>
      <c r="N15" s="15">
        <v>0.8</v>
      </c>
    </row>
    <row r="16" spans="1:14" s="11" customFormat="1" ht="25.5" x14ac:dyDescent="0.2">
      <c r="A16" s="9" t="str">
        <f>'1'!A16</f>
        <v>Análisis y Modelado de Sistemas de Información</v>
      </c>
      <c r="B16" s="9" t="s">
        <v>52</v>
      </c>
      <c r="C16" s="9" t="str">
        <f>'1'!C16</f>
        <v>510A</v>
      </c>
      <c r="D16" s="9" t="str">
        <f>'1'!D16</f>
        <v>IINF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>
        <f t="shared" si="1"/>
        <v>4.1666666666666664E-2</v>
      </c>
      <c r="K16" s="9"/>
      <c r="L16" s="10">
        <f t="shared" si="2"/>
        <v>0</v>
      </c>
      <c r="M16" s="9">
        <v>92</v>
      </c>
      <c r="N16" s="15">
        <v>0.88</v>
      </c>
    </row>
    <row r="17" spans="1:14" s="11" customFormat="1" x14ac:dyDescent="0.2">
      <c r="A17" s="9" t="str">
        <f>'1'!A17</f>
        <v>Taller de Investigación II</v>
      </c>
      <c r="B17" s="9" t="s">
        <v>51</v>
      </c>
      <c r="C17" s="9" t="str">
        <f>'1'!C17</f>
        <v>611A</v>
      </c>
      <c r="D17" s="9" t="str">
        <f>'1'!D17</f>
        <v>IMCT</v>
      </c>
      <c r="E17" s="9">
        <f>'1'!E17</f>
        <v>4</v>
      </c>
      <c r="F17" s="9">
        <v>3</v>
      </c>
      <c r="G17" s="9"/>
      <c r="H17" s="10"/>
      <c r="I17" s="9">
        <f t="shared" si="0"/>
        <v>1</v>
      </c>
      <c r="J17" s="10">
        <f t="shared" si="1"/>
        <v>0.25</v>
      </c>
      <c r="K17" s="9"/>
      <c r="L17" s="10">
        <f t="shared" si="2"/>
        <v>0</v>
      </c>
      <c r="M17" s="9">
        <v>65</v>
      </c>
      <c r="N17" s="15">
        <v>0.75</v>
      </c>
    </row>
    <row r="18" spans="1:14" s="11" customFormat="1" x14ac:dyDescent="0.2">
      <c r="A18" s="9" t="str">
        <f>'1'!A18</f>
        <v>Tecnologías Convergentes II</v>
      </c>
      <c r="B18" s="9" t="s">
        <v>52</v>
      </c>
      <c r="C18" s="9" t="str">
        <f>'1'!C18</f>
        <v>910B</v>
      </c>
      <c r="D18" s="9" t="str">
        <f>'1'!D18</f>
        <v>IINF</v>
      </c>
      <c r="E18" s="9">
        <v>3</v>
      </c>
      <c r="F18" s="9">
        <v>2</v>
      </c>
      <c r="G18" s="9"/>
      <c r="H18" s="10"/>
      <c r="I18" s="9">
        <f t="shared" si="0"/>
        <v>1</v>
      </c>
      <c r="J18" s="10">
        <f t="shared" si="1"/>
        <v>0.33333333333333331</v>
      </c>
      <c r="K18" s="9"/>
      <c r="L18" s="10">
        <f t="shared" si="2"/>
        <v>0</v>
      </c>
      <c r="M18" s="9">
        <v>47</v>
      </c>
      <c r="N18" s="15">
        <v>0.67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65</v>
      </c>
      <c r="G28" s="17">
        <f>SUM(G14:G27)</f>
        <v>0</v>
      </c>
      <c r="H28" s="18">
        <f>SUM(F28:G28)/E28</f>
        <v>0.9285714285714286</v>
      </c>
      <c r="I28" s="17">
        <f t="shared" si="0"/>
        <v>5</v>
      </c>
      <c r="J28" s="18">
        <f t="shared" si="1"/>
        <v>7.1428571428571425E-2</v>
      </c>
      <c r="K28" s="17">
        <f>SUM(K14:K27)</f>
        <v>0</v>
      </c>
      <c r="L28" s="18">
        <f t="shared" si="2"/>
        <v>0</v>
      </c>
      <c r="M28" s="17">
        <f>AVERAGE(M14:M27)</f>
        <v>75.2</v>
      </c>
      <c r="N28" s="19">
        <f>AVERAGE(N14:N27)</f>
        <v>0.76200000000000001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55</v>
      </c>
      <c r="C14" s="9" t="str">
        <f>'1'!C14</f>
        <v>710A</v>
      </c>
      <c r="D14" s="9" t="str">
        <f>'1'!D14</f>
        <v>IINF</v>
      </c>
      <c r="E14" s="9">
        <f>'1'!E14</f>
        <v>14</v>
      </c>
      <c r="F14" s="9">
        <v>14</v>
      </c>
      <c r="G14" s="9"/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90</v>
      </c>
      <c r="N14" s="15">
        <v>0.56999999999999995</v>
      </c>
    </row>
    <row r="15" spans="1:14" s="11" customFormat="1" x14ac:dyDescent="0.2">
      <c r="A15" s="9" t="str">
        <f>'1'!A15</f>
        <v>Probabilidad y estadística</v>
      </c>
      <c r="B15" s="9" t="s">
        <v>55</v>
      </c>
      <c r="C15" s="9" t="str">
        <f>'1'!C15</f>
        <v>310A</v>
      </c>
      <c r="D15" s="9" t="str">
        <f>'1'!D15</f>
        <v>IINF</v>
      </c>
      <c r="E15" s="9">
        <f>'1'!E15</f>
        <v>25</v>
      </c>
      <c r="F15" s="9">
        <v>24</v>
      </c>
      <c r="G15" s="9"/>
      <c r="H15" s="10">
        <f t="shared" ref="H15:H18" si="3">(F15+G15)/E15</f>
        <v>0.96</v>
      </c>
      <c r="I15" s="9">
        <f t="shared" si="0"/>
        <v>1</v>
      </c>
      <c r="J15" s="10">
        <f t="shared" si="1"/>
        <v>0.04</v>
      </c>
      <c r="K15" s="9">
        <v>0</v>
      </c>
      <c r="L15" s="10">
        <f t="shared" si="2"/>
        <v>0</v>
      </c>
      <c r="M15" s="9">
        <v>87</v>
      </c>
      <c r="N15" s="15">
        <v>0.76</v>
      </c>
    </row>
    <row r="16" spans="1:14" s="11" customFormat="1" ht="25.5" x14ac:dyDescent="0.2">
      <c r="A16" s="9" t="str">
        <f>'1'!A16</f>
        <v>Análisis y Modelado de Sistemas de Información</v>
      </c>
      <c r="B16" s="9" t="s">
        <v>55</v>
      </c>
      <c r="C16" s="9" t="str">
        <f>'1'!C16</f>
        <v>510A</v>
      </c>
      <c r="D16" s="9" t="str">
        <f>'1'!D16</f>
        <v>IINF</v>
      </c>
      <c r="E16" s="9">
        <f>'1'!E16</f>
        <v>24</v>
      </c>
      <c r="F16" s="9">
        <v>23</v>
      </c>
      <c r="G16" s="9"/>
      <c r="H16" s="10">
        <f t="shared" si="3"/>
        <v>0.95833333333333337</v>
      </c>
      <c r="I16" s="9">
        <f t="shared" si="0"/>
        <v>1</v>
      </c>
      <c r="J16" s="10">
        <f t="shared" si="1"/>
        <v>4.1666666666666664E-2</v>
      </c>
      <c r="K16" s="9">
        <v>0</v>
      </c>
      <c r="L16" s="10">
        <f t="shared" si="2"/>
        <v>0</v>
      </c>
      <c r="M16" s="9">
        <v>93</v>
      </c>
      <c r="N16" s="15">
        <v>0.83</v>
      </c>
    </row>
    <row r="17" spans="1:14" s="11" customFormat="1" x14ac:dyDescent="0.2">
      <c r="A17" s="9" t="str">
        <f>'1'!A17</f>
        <v>Taller de Investigación II</v>
      </c>
      <c r="B17" s="9" t="s">
        <v>55</v>
      </c>
      <c r="C17" s="9" t="str">
        <f>'1'!C17</f>
        <v>611A</v>
      </c>
      <c r="D17" s="9" t="str">
        <f>'1'!D17</f>
        <v>IMCT</v>
      </c>
      <c r="E17" s="9">
        <f>'1'!E17</f>
        <v>4</v>
      </c>
      <c r="F17" s="9">
        <v>3</v>
      </c>
      <c r="G17" s="9"/>
      <c r="H17" s="10">
        <f t="shared" si="3"/>
        <v>0.75</v>
      </c>
      <c r="I17" s="9">
        <f t="shared" si="0"/>
        <v>1</v>
      </c>
      <c r="J17" s="10">
        <f t="shared" si="1"/>
        <v>0.25</v>
      </c>
      <c r="K17" s="9">
        <v>0</v>
      </c>
      <c r="L17" s="10">
        <f t="shared" si="2"/>
        <v>0</v>
      </c>
      <c r="M17" s="9">
        <v>66</v>
      </c>
      <c r="N17" s="15">
        <v>0.75</v>
      </c>
    </row>
    <row r="18" spans="1:14" s="11" customFormat="1" x14ac:dyDescent="0.2">
      <c r="A18" s="9" t="str">
        <f>'1'!A18</f>
        <v>Tecnologías Convergentes II</v>
      </c>
      <c r="B18" s="9" t="s">
        <v>55</v>
      </c>
      <c r="C18" s="9" t="str">
        <f>'1'!C18</f>
        <v>910B</v>
      </c>
      <c r="D18" s="9" t="str">
        <f>'1'!D18</f>
        <v>IINF</v>
      </c>
      <c r="E18" s="9">
        <v>3</v>
      </c>
      <c r="F18" s="9">
        <v>3</v>
      </c>
      <c r="G18" s="9"/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78</v>
      </c>
      <c r="N18" s="15">
        <v>0.33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67</v>
      </c>
      <c r="G28" s="17">
        <f>SUM(G14:G27)</f>
        <v>0</v>
      </c>
      <c r="H28" s="18">
        <f>SUM(F28:G28)/E28</f>
        <v>0.95714285714285718</v>
      </c>
      <c r="I28" s="17">
        <f t="shared" si="0"/>
        <v>3</v>
      </c>
      <c r="J28" s="18">
        <f t="shared" si="1"/>
        <v>4.2857142857142858E-2</v>
      </c>
      <c r="K28" s="17">
        <f>SUM(K14:K27)</f>
        <v>0</v>
      </c>
      <c r="L28" s="18">
        <f t="shared" si="2"/>
        <v>0</v>
      </c>
      <c r="M28" s="17">
        <f>AVERAGE(M14:M27)</f>
        <v>82.8</v>
      </c>
      <c r="N28" s="19">
        <f>AVERAGE(N14:N27)</f>
        <v>0.64800000000000002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2024-01-13T04:49:58Z</dcterms:modified>
  <cp:category/>
  <cp:contentStatus/>
</cp:coreProperties>
</file>