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ITSSAT\23 SEPTIEMBRE - ENERO 24\REPORTES\"/>
    </mc:Choice>
  </mc:AlternateContent>
  <xr:revisionPtr revIDLastSave="0" documentId="13_ncr:1_{9F5EC813-7F16-4473-A388-556D58430C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TENIMIENTO" sheetId="1" r:id="rId1"/>
    <sheet name="PROGRAMACION AVANZADA A" sheetId="3" r:id="rId2"/>
    <sheet name="PROGRAMACION AVANZADA B" sheetId="4" r:id="rId3"/>
    <sheet name="FORM Y EVAL DE PROYECT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L58" i="7" s="1"/>
  <c r="K55" i="7"/>
  <c r="K58" i="7" s="1"/>
  <c r="J55" i="7"/>
  <c r="P54" i="7"/>
  <c r="P57" i="7" s="1"/>
  <c r="O54" i="7"/>
  <c r="O57" i="7" s="1"/>
  <c r="N54" i="7"/>
  <c r="M54" i="7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B37" i="7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Q11" i="7"/>
  <c r="B11" i="7"/>
  <c r="Q10" i="7"/>
  <c r="Q9" i="7"/>
  <c r="Q9" i="4"/>
  <c r="J55" i="4"/>
  <c r="Q34" i="4"/>
  <c r="J54" i="4"/>
  <c r="Q10" i="4"/>
  <c r="Q11" i="4"/>
  <c r="Q12" i="4"/>
  <c r="Q13" i="4"/>
  <c r="Q14" i="4"/>
  <c r="Q15" i="4"/>
  <c r="Q16" i="4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P54" i="4"/>
  <c r="O54" i="4"/>
  <c r="N54" i="4"/>
  <c r="N57" i="4" s="1"/>
  <c r="M54" i="4"/>
  <c r="L54" i="4"/>
  <c r="K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L58" i="3" s="1"/>
  <c r="K55" i="3"/>
  <c r="K58" i="3" s="1"/>
  <c r="J55" i="3"/>
  <c r="P54" i="3"/>
  <c r="O54" i="3"/>
  <c r="N54" i="3"/>
  <c r="M54" i="3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5" i="7" l="1"/>
  <c r="M57" i="7"/>
  <c r="J58" i="7"/>
  <c r="N58" i="7"/>
  <c r="M58" i="7"/>
  <c r="J57" i="7"/>
  <c r="N57" i="7"/>
  <c r="Q56" i="7"/>
  <c r="Q54" i="7"/>
  <c r="Q57" i="7" s="1"/>
  <c r="N58" i="3"/>
  <c r="O58" i="3"/>
  <c r="P58" i="4"/>
  <c r="K57" i="3"/>
  <c r="K58" i="4"/>
  <c r="K57" i="4"/>
  <c r="O57" i="4"/>
  <c r="P57" i="4"/>
  <c r="M57" i="3"/>
  <c r="P57" i="3"/>
  <c r="M58" i="3"/>
  <c r="P58" i="3"/>
  <c r="J57" i="4"/>
  <c r="J57" i="3"/>
  <c r="J58" i="3"/>
  <c r="O58" i="4"/>
  <c r="Q56" i="4"/>
  <c r="L57" i="4"/>
  <c r="M57" i="4"/>
  <c r="Q56" i="3"/>
  <c r="N57" i="3"/>
  <c r="L58" i="4"/>
  <c r="O57" i="3"/>
  <c r="M58" i="4"/>
  <c r="J58" i="4"/>
  <c r="Q54" i="4"/>
  <c r="Q55" i="4"/>
  <c r="Q54" i="3"/>
  <c r="Q57" i="3" s="1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7" l="1"/>
  <c r="Q58" i="3"/>
  <c r="Q58" i="4"/>
  <c r="Q57" i="4"/>
  <c r="Q49" i="1"/>
  <c r="Q50" i="1"/>
  <c r="Q51" i="1"/>
  <c r="Q52" i="1"/>
  <c r="Q37" i="1" l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<sst xmlns="http://schemas.openxmlformats.org/spreadsheetml/2006/main" count="605" uniqueCount="177">
  <si>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</si>
  <si>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</si>
  <si>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</si>
  <si>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</si>
  <si>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</si>
  <si>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</si>
  <si>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</si>
  <si>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</si>
  <si>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</si>
  <si>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</si>
  <si>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</si>
  <si>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</si>
  <si>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</si>
  <si>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</si>
  <si>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</si>
  <si>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</si>
  <si>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</si>
  <si>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</si>
  <si>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</si>
  <si>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</si>
  <si>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</si>
  <si>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</si>
  <si>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</si>
  <si>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</si>
  <si>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611-A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</si>
  <si>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</si>
  <si>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</si>
  <si>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</si>
  <si>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</si>
  <si>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</si>
  <si>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</si>
  <si>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</si>
  <si>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</si>
  <si>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</si>
  <si>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</si>
  <si>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</si>
  <si>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</si>
  <si>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</si>
  <si>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</si>
  <si>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</si>
  <si>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</si>
  <si>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</si>
  <si>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</si>
  <si>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</si>
  <si>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</si>
  <si>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</si>
  <si>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</si>
  <si>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</si>
  <si>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</si>
  <si>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</si>
  <si>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</si>
  <si>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</si>
  <si>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</si>
  <si>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</si>
  <si>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</si>
  <si>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</si>
  <si>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</si>
  <si>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</si>
  <si>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</si>
  <si>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</si>
  <si>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</si>
  <si>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</si>
  <si>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</si>
  <si>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</si>
  <si>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</si>
  <si>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</si>
  <si>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</si>
  <si>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</si>
  <si>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</si>
  <si>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</si>
  <si>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</si>
  <si>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181U0478</t>
  </si>
  <si>
    <t>USCANGA CADENA CARLOS AUGUSTO</t>
  </si>
  <si>
    <t>711-A</t>
  </si>
  <si>
    <t>BIX PACHECO YAMILETH</t>
  </si>
  <si>
    <t>201U0251</t>
  </si>
  <si>
    <t>201U0257</t>
  </si>
  <si>
    <t>191U0645</t>
  </si>
  <si>
    <t>REYES CALIXTO FELIX GIBRAN</t>
  </si>
  <si>
    <t>LOPEZ ARTIGAS CRISTIAN DANIEL</t>
  </si>
  <si>
    <t>LEO ROMAN ARELY DEL CARMEN</t>
  </si>
  <si>
    <t>HERNANDEZ BARRIOS NAOMI</t>
  </si>
  <si>
    <t>231U0003</t>
  </si>
  <si>
    <t>CALDELAS CAIXBA LUIS ONOFRE</t>
  </si>
  <si>
    <t>221U0822</t>
  </si>
  <si>
    <t>EDUARDO AZAMAR FRANCISCO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</si>
  <si>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</si>
  <si>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</si>
  <si>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</si>
  <si>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</si>
  <si>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</si>
  <si>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</si>
  <si>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SEP 2023-ENE 2024</t>
  </si>
  <si>
    <t>SEP 2023-ENE 2023</t>
  </si>
  <si>
    <t>ANOTA CARDOZA OLIVER DE JESÚS</t>
  </si>
  <si>
    <t>CHACHA MORALES EDGAR FERNANDO</t>
  </si>
  <si>
    <t>COBAXIN BAXIN PEDRO DE JESUS</t>
  </si>
  <si>
    <t>GARCÍA BARRERA ALEXANDER EMILIO</t>
  </si>
  <si>
    <t>GOMEZ HERNANDEZ AHIRAM ALBERTO</t>
  </si>
  <si>
    <t>JIMENEZ REYES JUAN JOSE</t>
  </si>
  <si>
    <t>LINDO CONDE IVAN DE JESUS</t>
  </si>
  <si>
    <t>LUNA RODRIGUEZ DILAN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</si>
  <si>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</si>
  <si>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</si>
  <si>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</si>
  <si>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</si>
  <si>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</si>
  <si>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</si>
  <si>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</si>
  <si>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</si>
  <si>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</si>
  <si>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221U0526</t>
  </si>
  <si>
    <t>221U0531</t>
  </si>
  <si>
    <t>221U0532</t>
  </si>
  <si>
    <t>221U0537</t>
  </si>
  <si>
    <t>221U0538</t>
  </si>
  <si>
    <t>221U0541</t>
  </si>
  <si>
    <t>221U0799</t>
  </si>
  <si>
    <t>221U0544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</si>
  <si>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</si>
  <si>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</si>
  <si>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</si>
  <si>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</si>
  <si>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</si>
  <si>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</si>
  <si>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</si>
  <si>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</si>
  <si>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</si>
  <si>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</si>
  <si>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</si>
  <si>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</si>
  <si>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</si>
  <si>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</si>
  <si>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FÉLIX PASCUAL HUGO DE JESÚS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</si>
  <si>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</si>
  <si>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</si>
  <si>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</si>
  <si>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</si>
  <si>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</si>
  <si>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</si>
  <si>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</si>
  <si>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QUINO OCHOA CARLOS AGUSTIN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</si>
  <si>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</si>
  <si>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</si>
  <si>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</si>
  <si>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</si>
  <si>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</si>
  <si>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</si>
  <si>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</si>
  <si>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</si>
  <si>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</si>
  <si>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</si>
  <si>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</si>
  <si>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</si>
  <si>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221U0535</t>
  </si>
  <si>
    <t>221U0536</t>
  </si>
  <si>
    <t>221U0539</t>
  </si>
  <si>
    <t>221U0568</t>
  </si>
  <si>
    <t>221U0543</t>
  </si>
  <si>
    <t>221U0545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</si>
  <si>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</si>
  <si>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</si>
  <si>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</si>
  <si>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</si>
  <si>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</si>
  <si>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</si>
  <si>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</si>
  <si>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</si>
  <si>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</si>
  <si>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</si>
  <si>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MANTENIMIENTO</t>
  </si>
  <si>
    <t xml:space="preserve">MTI. ROBERTO ESTEBAN GUERRERO HERNANDEZ </t>
  </si>
  <si>
    <t xml:space="preserve">PROGRAMACION AVANZADA </t>
  </si>
  <si>
    <t>311-A</t>
  </si>
  <si>
    <t>FORMULACION Y EVALUACION DE PROYECTOS</t>
  </si>
  <si>
    <t>311-B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</si>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</sst>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6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S4" sqref="S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170</v>
      </c>
      <c r="E4" s="27"/>
      <c r="F4" s="27"/>
      <c r="G4" s="27"/>
      <c r="I4" t="s">
        <v>1</v>
      </c>
      <c r="J4" s="28" t="s">
        <v>24</v>
      </c>
      <c r="K4" s="28"/>
      <c r="M4" t="s">
        <v>2</v>
      </c>
      <c r="N4" s="29">
        <v>45203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93</v>
      </c>
      <c r="E6" s="28"/>
      <c r="F6" s="28"/>
      <c r="G6" s="28"/>
      <c r="I6" s="21" t="s">
        <v>22</v>
      </c>
      <c r="J6" s="21"/>
      <c r="K6" s="18" t="s">
        <v>171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86</v>
      </c>
      <c r="D9" s="32" t="s">
        <v>87</v>
      </c>
      <c r="E9" s="33"/>
      <c r="F9" s="33"/>
      <c r="G9" s="33"/>
      <c r="H9" s="33"/>
      <c r="I9" s="34"/>
      <c r="J9" s="16">
        <v>90</v>
      </c>
      <c r="K9" s="4">
        <v>93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26.142857142857142</v>
      </c>
    </row>
    <row r="10" spans="2:18" x14ac:dyDescent="0.25">
      <c r="B10" s="6">
        <f>B9+1</f>
        <v>2</v>
      </c>
      <c r="C10" s="3" t="s">
        <v>88</v>
      </c>
      <c r="D10" s="32" t="s">
        <v>89</v>
      </c>
      <c r="E10" s="33"/>
      <c r="F10" s="33"/>
      <c r="G10" s="33"/>
      <c r="H10" s="33"/>
      <c r="I10" s="34"/>
      <c r="J10" s="16">
        <v>90</v>
      </c>
      <c r="K10" s="4">
        <v>94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26.285714285714285</v>
      </c>
    </row>
    <row r="11" spans="2:18" x14ac:dyDescent="0.25">
      <c r="B11" s="6">
        <f t="shared" ref="B11:B53" si="1">B10+1</f>
        <v>3</v>
      </c>
      <c r="C11" s="3" t="s">
        <v>63</v>
      </c>
      <c r="D11" s="32" t="s">
        <v>64</v>
      </c>
      <c r="E11" s="33"/>
      <c r="F11" s="33"/>
      <c r="G11" s="33"/>
      <c r="H11" s="33"/>
      <c r="I11" s="34"/>
      <c r="J11" s="17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3" t="s">
        <v>90</v>
      </c>
      <c r="D12" s="32" t="s">
        <v>91</v>
      </c>
      <c r="E12" s="33"/>
      <c r="F12" s="33"/>
      <c r="G12" s="33"/>
      <c r="H12" s="33"/>
      <c r="I12" s="34"/>
      <c r="J12" s="17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17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17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17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17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3" t="s">
        <v>19</v>
      </c>
      <c r="I54" s="23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4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21</v>
      </c>
    </row>
    <row r="56" spans="2:17" x14ac:dyDescent="0.25">
      <c r="C56" s="21"/>
      <c r="D56" s="21"/>
      <c r="E56" s="21"/>
      <c r="H56" s="24" t="s">
        <v>21</v>
      </c>
      <c r="I56" s="24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21</v>
      </c>
    </row>
    <row r="57" spans="2:17" x14ac:dyDescent="0.25">
      <c r="C57" s="21"/>
      <c r="D57" s="21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172</v>
      </c>
      <c r="E4" s="27"/>
      <c r="F4" s="27"/>
      <c r="G4" s="27"/>
      <c r="I4" t="s">
        <v>1</v>
      </c>
      <c r="J4" s="28" t="s">
        <v>173</v>
      </c>
      <c r="K4" s="28"/>
      <c r="M4" t="s">
        <v>2</v>
      </c>
      <c r="N4" s="29">
        <v>45203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93</v>
      </c>
      <c r="E6" s="28"/>
      <c r="F6" s="28"/>
      <c r="G6" s="28"/>
      <c r="I6" s="21" t="s">
        <v>22</v>
      </c>
      <c r="J6" s="21"/>
      <c r="K6" s="18" t="s">
        <v>171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111</v>
      </c>
      <c r="D9" s="32" t="s">
        <v>94</v>
      </c>
      <c r="E9" s="33" t="s">
        <v>94</v>
      </c>
      <c r="F9" s="33" t="s">
        <v>94</v>
      </c>
      <c r="G9" s="33" t="s">
        <v>94</v>
      </c>
      <c r="H9" s="33" t="s">
        <v>94</v>
      </c>
      <c r="I9" s="34" t="s">
        <v>94</v>
      </c>
      <c r="J9" s="4">
        <v>86</v>
      </c>
      <c r="K9" s="4">
        <v>88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24.857142857142858</v>
      </c>
    </row>
    <row r="10" spans="2:18" x14ac:dyDescent="0.25">
      <c r="B10" s="6">
        <f>B9+1</f>
        <v>2</v>
      </c>
      <c r="C10" s="6" t="s">
        <v>112</v>
      </c>
      <c r="D10" s="32" t="s">
        <v>95</v>
      </c>
      <c r="E10" s="33" t="s">
        <v>95</v>
      </c>
      <c r="F10" s="33" t="s">
        <v>95</v>
      </c>
      <c r="G10" s="33" t="s">
        <v>95</v>
      </c>
      <c r="H10" s="33" t="s">
        <v>95</v>
      </c>
      <c r="I10" s="34" t="s">
        <v>95</v>
      </c>
      <c r="J10" s="4">
        <v>85</v>
      </c>
      <c r="K10" s="4">
        <v>88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24.714285714285715</v>
      </c>
    </row>
    <row r="11" spans="2:18" x14ac:dyDescent="0.25">
      <c r="B11" s="6">
        <f t="shared" ref="B11:B53" si="1">B10+1</f>
        <v>3</v>
      </c>
      <c r="C11" s="6" t="s">
        <v>113</v>
      </c>
      <c r="D11" s="32" t="s">
        <v>96</v>
      </c>
      <c r="E11" s="33" t="s">
        <v>96</v>
      </c>
      <c r="F11" s="33" t="s">
        <v>96</v>
      </c>
      <c r="G11" s="33" t="s">
        <v>96</v>
      </c>
      <c r="H11" s="33" t="s">
        <v>96</v>
      </c>
      <c r="I11" s="34" t="s">
        <v>96</v>
      </c>
      <c r="J11" s="4">
        <v>85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24.571428571428573</v>
      </c>
    </row>
    <row r="12" spans="2:18" x14ac:dyDescent="0.25">
      <c r="B12" s="6">
        <f t="shared" si="1"/>
        <v>4</v>
      </c>
      <c r="C12" s="6" t="s">
        <v>114</v>
      </c>
      <c r="D12" s="32" t="s">
        <v>97</v>
      </c>
      <c r="E12" s="33" t="s">
        <v>97</v>
      </c>
      <c r="F12" s="33" t="s">
        <v>97</v>
      </c>
      <c r="G12" s="33" t="s">
        <v>97</v>
      </c>
      <c r="H12" s="33" t="s">
        <v>97</v>
      </c>
      <c r="I12" s="34" t="s">
        <v>97</v>
      </c>
      <c r="J12" s="4">
        <v>85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24.714285714285715</v>
      </c>
    </row>
    <row r="13" spans="2:18" x14ac:dyDescent="0.25">
      <c r="B13" s="6">
        <f t="shared" si="1"/>
        <v>5</v>
      </c>
      <c r="C13" s="6" t="s">
        <v>115</v>
      </c>
      <c r="D13" s="32" t="s">
        <v>98</v>
      </c>
      <c r="E13" s="33" t="s">
        <v>98</v>
      </c>
      <c r="F13" s="33" t="s">
        <v>98</v>
      </c>
      <c r="G13" s="33" t="s">
        <v>98</v>
      </c>
      <c r="H13" s="33" t="s">
        <v>98</v>
      </c>
      <c r="I13" s="34" t="s">
        <v>98</v>
      </c>
      <c r="J13" s="4">
        <v>86</v>
      </c>
      <c r="K13" s="4">
        <v>88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24.857142857142858</v>
      </c>
    </row>
    <row r="14" spans="2:18" x14ac:dyDescent="0.25">
      <c r="B14" s="6">
        <f t="shared" si="1"/>
        <v>6</v>
      </c>
      <c r="C14" s="6" t="s">
        <v>116</v>
      </c>
      <c r="D14" s="32" t="s">
        <v>99</v>
      </c>
      <c r="E14" s="33" t="s">
        <v>99</v>
      </c>
      <c r="F14" s="33" t="s">
        <v>99</v>
      </c>
      <c r="G14" s="33" t="s">
        <v>99</v>
      </c>
      <c r="H14" s="33" t="s">
        <v>99</v>
      </c>
      <c r="I14" s="34" t="s">
        <v>99</v>
      </c>
      <c r="J14" s="4">
        <v>86</v>
      </c>
      <c r="K14" s="4">
        <v>88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24.857142857142858</v>
      </c>
    </row>
    <row r="15" spans="2:18" x14ac:dyDescent="0.25">
      <c r="B15" s="6">
        <f t="shared" si="1"/>
        <v>7</v>
      </c>
      <c r="C15" s="6" t="s">
        <v>117</v>
      </c>
      <c r="D15" s="32" t="s">
        <v>100</v>
      </c>
      <c r="E15" s="33" t="s">
        <v>100</v>
      </c>
      <c r="F15" s="33" t="s">
        <v>100</v>
      </c>
      <c r="G15" s="33" t="s">
        <v>100</v>
      </c>
      <c r="H15" s="33" t="s">
        <v>100</v>
      </c>
      <c r="I15" s="34" t="s">
        <v>100</v>
      </c>
      <c r="J15" s="4">
        <v>87</v>
      </c>
      <c r="K15" s="4">
        <v>85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24.571428571428573</v>
      </c>
    </row>
    <row r="16" spans="2:18" x14ac:dyDescent="0.25">
      <c r="B16" s="6">
        <f t="shared" si="1"/>
        <v>8</v>
      </c>
      <c r="C16" s="6" t="s">
        <v>118</v>
      </c>
      <c r="D16" s="32" t="s">
        <v>101</v>
      </c>
      <c r="E16" s="33" t="s">
        <v>101</v>
      </c>
      <c r="F16" s="33" t="s">
        <v>101</v>
      </c>
      <c r="G16" s="33" t="s">
        <v>101</v>
      </c>
      <c r="H16" s="33" t="s">
        <v>101</v>
      </c>
      <c r="I16" s="34" t="s">
        <v>101</v>
      </c>
      <c r="J16" s="4">
        <v>85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25">
      <c r="B17" s="6">
        <f t="shared" si="1"/>
        <v>9</v>
      </c>
      <c r="C17" s="6" t="s">
        <v>119</v>
      </c>
      <c r="D17" s="32" t="s">
        <v>102</v>
      </c>
      <c r="E17" s="33" t="s">
        <v>102</v>
      </c>
      <c r="F17" s="33" t="s">
        <v>102</v>
      </c>
      <c r="G17" s="33" t="s">
        <v>102</v>
      </c>
      <c r="H17" s="33" t="s">
        <v>102</v>
      </c>
      <c r="I17" s="34" t="s">
        <v>102</v>
      </c>
      <c r="J17" s="4">
        <v>85</v>
      </c>
      <c r="K17" s="4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24.285714285714285</v>
      </c>
    </row>
    <row r="18" spans="2:17" x14ac:dyDescent="0.25">
      <c r="B18" s="6">
        <f t="shared" si="1"/>
        <v>10</v>
      </c>
      <c r="C18" s="6" t="s">
        <v>120</v>
      </c>
      <c r="D18" s="32" t="s">
        <v>103</v>
      </c>
      <c r="E18" s="33" t="s">
        <v>103</v>
      </c>
      <c r="F18" s="33" t="s">
        <v>103</v>
      </c>
      <c r="G18" s="33" t="s">
        <v>103</v>
      </c>
      <c r="H18" s="33" t="s">
        <v>103</v>
      </c>
      <c r="I18" s="34" t="s">
        <v>103</v>
      </c>
      <c r="J18" s="4">
        <v>87</v>
      </c>
      <c r="K18" s="4">
        <v>85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24.571428571428573</v>
      </c>
    </row>
    <row r="19" spans="2:17" x14ac:dyDescent="0.25">
      <c r="B19" s="6">
        <f t="shared" si="1"/>
        <v>11</v>
      </c>
      <c r="C19" s="6" t="s">
        <v>121</v>
      </c>
      <c r="D19" s="32" t="s">
        <v>104</v>
      </c>
      <c r="E19" s="33" t="s">
        <v>104</v>
      </c>
      <c r="F19" s="33" t="s">
        <v>104</v>
      </c>
      <c r="G19" s="33" t="s">
        <v>104</v>
      </c>
      <c r="H19" s="33" t="s">
        <v>104</v>
      </c>
      <c r="I19" s="34" t="s">
        <v>104</v>
      </c>
      <c r="J19" s="4">
        <v>88</v>
      </c>
      <c r="K19" s="4">
        <v>88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25.142857142857142</v>
      </c>
    </row>
    <row r="20" spans="2:17" x14ac:dyDescent="0.25">
      <c r="B20" s="6">
        <f t="shared" si="1"/>
        <v>12</v>
      </c>
      <c r="C20" s="6" t="s">
        <v>122</v>
      </c>
      <c r="D20" s="32" t="s">
        <v>105</v>
      </c>
      <c r="E20" s="33" t="s">
        <v>105</v>
      </c>
      <c r="F20" s="33" t="s">
        <v>105</v>
      </c>
      <c r="G20" s="33" t="s">
        <v>105</v>
      </c>
      <c r="H20" s="33" t="s">
        <v>105</v>
      </c>
      <c r="I20" s="34" t="s">
        <v>105</v>
      </c>
      <c r="J20" s="4">
        <v>88</v>
      </c>
      <c r="K20" s="4">
        <v>88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25.142857142857142</v>
      </c>
    </row>
    <row r="21" spans="2:17" x14ac:dyDescent="0.25">
      <c r="B21" s="6">
        <f t="shared" si="1"/>
        <v>13</v>
      </c>
      <c r="C21" s="6" t="s">
        <v>123</v>
      </c>
      <c r="D21" s="32" t="s">
        <v>106</v>
      </c>
      <c r="E21" s="33" t="s">
        <v>106</v>
      </c>
      <c r="F21" s="33" t="s">
        <v>106</v>
      </c>
      <c r="G21" s="33" t="s">
        <v>106</v>
      </c>
      <c r="H21" s="33" t="s">
        <v>106</v>
      </c>
      <c r="I21" s="34" t="s">
        <v>106</v>
      </c>
      <c r="J21" s="4">
        <v>88</v>
      </c>
      <c r="K21" s="4">
        <v>86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24.857142857142858</v>
      </c>
    </row>
    <row r="22" spans="2:17" x14ac:dyDescent="0.25">
      <c r="B22" s="6">
        <f t="shared" si="1"/>
        <v>14</v>
      </c>
      <c r="C22" s="6" t="s">
        <v>124</v>
      </c>
      <c r="D22" s="32" t="s">
        <v>107</v>
      </c>
      <c r="E22" s="33" t="s">
        <v>107</v>
      </c>
      <c r="F22" s="33" t="s">
        <v>107</v>
      </c>
      <c r="G22" s="33" t="s">
        <v>107</v>
      </c>
      <c r="H22" s="33" t="s">
        <v>107</v>
      </c>
      <c r="I22" s="34" t="s">
        <v>107</v>
      </c>
      <c r="J22" s="4">
        <v>86</v>
      </c>
      <c r="K22" s="4">
        <v>87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6" t="s">
        <v>125</v>
      </c>
      <c r="D23" s="32" t="s">
        <v>108</v>
      </c>
      <c r="E23" s="33" t="s">
        <v>108</v>
      </c>
      <c r="F23" s="33" t="s">
        <v>108</v>
      </c>
      <c r="G23" s="33" t="s">
        <v>108</v>
      </c>
      <c r="H23" s="33" t="s">
        <v>108</v>
      </c>
      <c r="I23" s="34" t="s">
        <v>108</v>
      </c>
      <c r="J23" s="4">
        <v>86</v>
      </c>
      <c r="K23" s="4">
        <v>87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24.714285714285715</v>
      </c>
    </row>
    <row r="24" spans="2:17" x14ac:dyDescent="0.25">
      <c r="B24" s="6">
        <f t="shared" si="1"/>
        <v>16</v>
      </c>
      <c r="C24" s="6" t="s">
        <v>126</v>
      </c>
      <c r="D24" s="32" t="s">
        <v>109</v>
      </c>
      <c r="E24" s="33" t="s">
        <v>109</v>
      </c>
      <c r="F24" s="33" t="s">
        <v>109</v>
      </c>
      <c r="G24" s="33" t="s">
        <v>109</v>
      </c>
      <c r="H24" s="33" t="s">
        <v>109</v>
      </c>
      <c r="I24" s="34" t="s">
        <v>109</v>
      </c>
      <c r="J24" s="4">
        <v>85</v>
      </c>
      <c r="K24" s="4">
        <v>88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24.714285714285715</v>
      </c>
    </row>
    <row r="25" spans="2:17" x14ac:dyDescent="0.25">
      <c r="B25" s="6">
        <f t="shared" si="1"/>
        <v>17</v>
      </c>
      <c r="C25" s="6" t="s">
        <v>127</v>
      </c>
      <c r="D25" s="32" t="s">
        <v>110</v>
      </c>
      <c r="E25" s="33" t="s">
        <v>110</v>
      </c>
      <c r="F25" s="33" t="s">
        <v>110</v>
      </c>
      <c r="G25" s="33" t="s">
        <v>110</v>
      </c>
      <c r="H25" s="33" t="s">
        <v>110</v>
      </c>
      <c r="I25" s="34" t="s">
        <v>110</v>
      </c>
      <c r="J25" s="4">
        <v>85</v>
      </c>
      <c r="K25" s="4">
        <v>88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24.714285714285715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3" t="s">
        <v>19</v>
      </c>
      <c r="I54" s="23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38</v>
      </c>
    </row>
    <row r="56" spans="2:17" x14ac:dyDescent="0.25">
      <c r="C56" s="21"/>
      <c r="D56" s="21"/>
      <c r="E56" s="21"/>
      <c r="H56" s="24" t="s">
        <v>21</v>
      </c>
      <c r="I56" s="24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38</v>
      </c>
    </row>
    <row r="57" spans="2:17" x14ac:dyDescent="0.25">
      <c r="C57" s="21"/>
      <c r="D57" s="21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B9" sqref="B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172</v>
      </c>
      <c r="E4" s="27"/>
      <c r="F4" s="27"/>
      <c r="G4" s="27"/>
      <c r="I4" t="s">
        <v>1</v>
      </c>
      <c r="J4" s="28" t="s">
        <v>175</v>
      </c>
      <c r="K4" s="28"/>
      <c r="M4" t="s">
        <v>2</v>
      </c>
      <c r="N4" s="29">
        <v>45203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92</v>
      </c>
      <c r="E6" s="28"/>
      <c r="F6" s="28"/>
      <c r="G6" s="28"/>
      <c r="I6" s="21" t="s">
        <v>22</v>
      </c>
      <c r="J6" s="21"/>
      <c r="K6" s="18" t="s">
        <v>171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149</v>
      </c>
      <c r="D9" s="32" t="s">
        <v>128</v>
      </c>
      <c r="E9" s="33" t="s">
        <v>128</v>
      </c>
      <c r="F9" s="33" t="s">
        <v>128</v>
      </c>
      <c r="G9" s="33" t="s">
        <v>128</v>
      </c>
      <c r="H9" s="33" t="s">
        <v>128</v>
      </c>
      <c r="I9" s="34" t="s">
        <v>128</v>
      </c>
      <c r="J9" s="16">
        <v>89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25.571428571428573</v>
      </c>
    </row>
    <row r="10" spans="2:18" x14ac:dyDescent="0.25">
      <c r="B10" s="6">
        <v>2</v>
      </c>
      <c r="C10" s="6" t="s">
        <v>150</v>
      </c>
      <c r="D10" s="32" t="s">
        <v>129</v>
      </c>
      <c r="E10" s="33" t="s">
        <v>129</v>
      </c>
      <c r="F10" s="33" t="s">
        <v>129</v>
      </c>
      <c r="G10" s="33" t="s">
        <v>129</v>
      </c>
      <c r="H10" s="33" t="s">
        <v>129</v>
      </c>
      <c r="I10" s="34" t="s">
        <v>129</v>
      </c>
      <c r="J10" s="16">
        <v>89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25.571428571428573</v>
      </c>
    </row>
    <row r="11" spans="2:18" x14ac:dyDescent="0.25">
      <c r="B11" s="6">
        <f>B10+1</f>
        <v>3</v>
      </c>
      <c r="C11" s="6" t="s">
        <v>82</v>
      </c>
      <c r="D11" s="32" t="s">
        <v>83</v>
      </c>
      <c r="E11" s="33" t="s">
        <v>83</v>
      </c>
      <c r="F11" s="33" t="s">
        <v>83</v>
      </c>
      <c r="G11" s="33" t="s">
        <v>83</v>
      </c>
      <c r="H11" s="33" t="s">
        <v>83</v>
      </c>
      <c r="I11" s="34" t="s">
        <v>83</v>
      </c>
      <c r="J11" s="19" t="s">
        <v>176</v>
      </c>
      <c r="K11" s="19" t="s">
        <v>176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50" si="0">SUM(J11:P11)/7</f>
        <v>0</v>
      </c>
    </row>
    <row r="12" spans="2:18" x14ac:dyDescent="0.25">
      <c r="B12" s="6">
        <f t="shared" ref="B12:B53" si="1">B11+1</f>
        <v>4</v>
      </c>
      <c r="C12" s="6" t="s">
        <v>151</v>
      </c>
      <c r="D12" s="32" t="s">
        <v>130</v>
      </c>
      <c r="E12" s="33" t="s">
        <v>130</v>
      </c>
      <c r="F12" s="33" t="s">
        <v>130</v>
      </c>
      <c r="G12" s="33" t="s">
        <v>130</v>
      </c>
      <c r="H12" s="33" t="s">
        <v>130</v>
      </c>
      <c r="I12" s="34" t="s">
        <v>130</v>
      </c>
      <c r="J12" s="16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6" t="s">
        <v>152</v>
      </c>
      <c r="D13" s="32" t="s">
        <v>131</v>
      </c>
      <c r="E13" s="33" t="s">
        <v>131</v>
      </c>
      <c r="F13" s="33" t="s">
        <v>131</v>
      </c>
      <c r="G13" s="33" t="s">
        <v>131</v>
      </c>
      <c r="H13" s="33" t="s">
        <v>131</v>
      </c>
      <c r="I13" s="34" t="s">
        <v>131</v>
      </c>
      <c r="J13" s="16">
        <v>89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25.571428571428573</v>
      </c>
    </row>
    <row r="14" spans="2:18" x14ac:dyDescent="0.25">
      <c r="B14" s="6">
        <f t="shared" si="1"/>
        <v>6</v>
      </c>
      <c r="C14" s="6" t="s">
        <v>153</v>
      </c>
      <c r="D14" s="32" t="s">
        <v>132</v>
      </c>
      <c r="E14" s="33" t="s">
        <v>132</v>
      </c>
      <c r="F14" s="33" t="s">
        <v>132</v>
      </c>
      <c r="G14" s="33" t="s">
        <v>132</v>
      </c>
      <c r="H14" s="33" t="s">
        <v>132</v>
      </c>
      <c r="I14" s="34" t="s">
        <v>132</v>
      </c>
      <c r="J14" s="16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25">
      <c r="B15" s="6">
        <f t="shared" si="1"/>
        <v>7</v>
      </c>
      <c r="C15" s="6" t="s">
        <v>84</v>
      </c>
      <c r="D15" s="32" t="s">
        <v>85</v>
      </c>
      <c r="E15" s="33" t="s">
        <v>85</v>
      </c>
      <c r="F15" s="33" t="s">
        <v>85</v>
      </c>
      <c r="G15" s="33" t="s">
        <v>85</v>
      </c>
      <c r="H15" s="33" t="s">
        <v>85</v>
      </c>
      <c r="I15" s="34" t="s">
        <v>85</v>
      </c>
      <c r="J15" s="16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154</v>
      </c>
      <c r="D16" s="32" t="s">
        <v>133</v>
      </c>
      <c r="E16" s="33" t="s">
        <v>133</v>
      </c>
      <c r="F16" s="33" t="s">
        <v>133</v>
      </c>
      <c r="G16" s="33" t="s">
        <v>133</v>
      </c>
      <c r="H16" s="33" t="s">
        <v>133</v>
      </c>
      <c r="I16" s="34" t="s">
        <v>133</v>
      </c>
      <c r="J16" s="16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25">
      <c r="B17" s="6">
        <f t="shared" si="1"/>
        <v>9</v>
      </c>
      <c r="C17" s="6" t="s">
        <v>155</v>
      </c>
      <c r="D17" s="32" t="s">
        <v>134</v>
      </c>
      <c r="E17" s="33" t="s">
        <v>134</v>
      </c>
      <c r="F17" s="33" t="s">
        <v>134</v>
      </c>
      <c r="G17" s="33" t="s">
        <v>134</v>
      </c>
      <c r="H17" s="33" t="s">
        <v>134</v>
      </c>
      <c r="I17" s="34" t="s">
        <v>134</v>
      </c>
      <c r="J17" s="16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6" t="s">
        <v>156</v>
      </c>
      <c r="D18" s="32" t="s">
        <v>135</v>
      </c>
      <c r="E18" s="33" t="s">
        <v>135</v>
      </c>
      <c r="F18" s="33" t="s">
        <v>135</v>
      </c>
      <c r="G18" s="33" t="s">
        <v>135</v>
      </c>
      <c r="H18" s="33" t="s">
        <v>135</v>
      </c>
      <c r="I18" s="34" t="s">
        <v>135</v>
      </c>
      <c r="J18" s="16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25">
      <c r="B19" s="6">
        <f t="shared" si="1"/>
        <v>11</v>
      </c>
      <c r="C19" s="6" t="s">
        <v>157</v>
      </c>
      <c r="D19" s="32" t="s">
        <v>136</v>
      </c>
      <c r="E19" s="33" t="s">
        <v>136</v>
      </c>
      <c r="F19" s="33" t="s">
        <v>136</v>
      </c>
      <c r="G19" s="33" t="s">
        <v>136</v>
      </c>
      <c r="H19" s="33" t="s">
        <v>136</v>
      </c>
      <c r="I19" s="34" t="s">
        <v>136</v>
      </c>
      <c r="J19" s="16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25">
      <c r="B20" s="6">
        <f t="shared" si="1"/>
        <v>12</v>
      </c>
      <c r="C20" s="6" t="s">
        <v>158</v>
      </c>
      <c r="D20" s="32" t="s">
        <v>137</v>
      </c>
      <c r="E20" s="33" t="s">
        <v>137</v>
      </c>
      <c r="F20" s="33" t="s">
        <v>137</v>
      </c>
      <c r="G20" s="33" t="s">
        <v>137</v>
      </c>
      <c r="H20" s="33" t="s">
        <v>137</v>
      </c>
      <c r="I20" s="34" t="s">
        <v>137</v>
      </c>
      <c r="J20" s="16">
        <v>89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25.571428571428573</v>
      </c>
    </row>
    <row r="21" spans="2:17" x14ac:dyDescent="0.25">
      <c r="B21" s="6">
        <f t="shared" si="1"/>
        <v>13</v>
      </c>
      <c r="C21" s="6" t="s">
        <v>159</v>
      </c>
      <c r="D21" s="32" t="s">
        <v>138</v>
      </c>
      <c r="E21" s="33" t="s">
        <v>138</v>
      </c>
      <c r="F21" s="33" t="s">
        <v>138</v>
      </c>
      <c r="G21" s="33" t="s">
        <v>138</v>
      </c>
      <c r="H21" s="33" t="s">
        <v>138</v>
      </c>
      <c r="I21" s="34" t="s">
        <v>138</v>
      </c>
      <c r="J21" s="16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25">
      <c r="B22" s="6">
        <f t="shared" si="1"/>
        <v>14</v>
      </c>
      <c r="C22" s="6" t="s">
        <v>160</v>
      </c>
      <c r="D22" s="32" t="s">
        <v>139</v>
      </c>
      <c r="E22" s="33" t="s">
        <v>139</v>
      </c>
      <c r="F22" s="33" t="s">
        <v>139</v>
      </c>
      <c r="G22" s="33" t="s">
        <v>139</v>
      </c>
      <c r="H22" s="33" t="s">
        <v>139</v>
      </c>
      <c r="I22" s="34" t="s">
        <v>139</v>
      </c>
      <c r="J22" s="4">
        <v>88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25.428571428571427</v>
      </c>
    </row>
    <row r="23" spans="2:17" x14ac:dyDescent="0.25">
      <c r="B23" s="6">
        <f t="shared" si="1"/>
        <v>15</v>
      </c>
      <c r="C23" s="6" t="s">
        <v>161</v>
      </c>
      <c r="D23" s="32" t="s">
        <v>140</v>
      </c>
      <c r="E23" s="33" t="s">
        <v>140</v>
      </c>
      <c r="F23" s="33" t="s">
        <v>140</v>
      </c>
      <c r="G23" s="33" t="s">
        <v>140</v>
      </c>
      <c r="H23" s="33" t="s">
        <v>140</v>
      </c>
      <c r="I23" s="34" t="s">
        <v>140</v>
      </c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s="6" t="s">
        <v>162</v>
      </c>
      <c r="D24" s="32" t="s">
        <v>141</v>
      </c>
      <c r="E24" s="33" t="s">
        <v>141</v>
      </c>
      <c r="F24" s="33" t="s">
        <v>141</v>
      </c>
      <c r="G24" s="33" t="s">
        <v>141</v>
      </c>
      <c r="H24" s="33" t="s">
        <v>141</v>
      </c>
      <c r="I24" s="34" t="s">
        <v>141</v>
      </c>
      <c r="J24" s="4">
        <v>89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25.571428571428573</v>
      </c>
    </row>
    <row r="25" spans="2:17" x14ac:dyDescent="0.25">
      <c r="B25" s="6">
        <f t="shared" si="1"/>
        <v>17</v>
      </c>
      <c r="C25" s="6" t="s">
        <v>163</v>
      </c>
      <c r="D25" s="32" t="s">
        <v>142</v>
      </c>
      <c r="E25" s="33" t="s">
        <v>142</v>
      </c>
      <c r="F25" s="33" t="s">
        <v>142</v>
      </c>
      <c r="G25" s="33" t="s">
        <v>142</v>
      </c>
      <c r="H25" s="33" t="s">
        <v>142</v>
      </c>
      <c r="I25" s="34" t="s">
        <v>142</v>
      </c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 t="shared" si="1"/>
        <v>18</v>
      </c>
      <c r="C26" s="6" t="s">
        <v>164</v>
      </c>
      <c r="D26" s="32" t="s">
        <v>143</v>
      </c>
      <c r="E26" s="33" t="s">
        <v>143</v>
      </c>
      <c r="F26" s="33" t="s">
        <v>143</v>
      </c>
      <c r="G26" s="33" t="s">
        <v>143</v>
      </c>
      <c r="H26" s="33" t="s">
        <v>143</v>
      </c>
      <c r="I26" s="34" t="s">
        <v>143</v>
      </c>
      <c r="J26" s="4">
        <v>89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25.571428571428573</v>
      </c>
    </row>
    <row r="27" spans="2:17" x14ac:dyDescent="0.25">
      <c r="B27" s="6">
        <f t="shared" si="1"/>
        <v>19</v>
      </c>
      <c r="C27" s="6" t="s">
        <v>165</v>
      </c>
      <c r="D27" s="32" t="s">
        <v>144</v>
      </c>
      <c r="E27" s="33" t="s">
        <v>144</v>
      </c>
      <c r="F27" s="33" t="s">
        <v>144</v>
      </c>
      <c r="G27" s="33" t="s">
        <v>144</v>
      </c>
      <c r="H27" s="33" t="s">
        <v>144</v>
      </c>
      <c r="I27" s="34" t="s">
        <v>144</v>
      </c>
      <c r="J27" s="4">
        <v>89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25.571428571428573</v>
      </c>
    </row>
    <row r="28" spans="2:17" x14ac:dyDescent="0.25">
      <c r="B28" s="6">
        <f t="shared" si="1"/>
        <v>20</v>
      </c>
      <c r="C28" s="6" t="s">
        <v>166</v>
      </c>
      <c r="D28" s="32" t="s">
        <v>145</v>
      </c>
      <c r="E28" s="33" t="s">
        <v>145</v>
      </c>
      <c r="F28" s="33" t="s">
        <v>145</v>
      </c>
      <c r="G28" s="33" t="s">
        <v>145</v>
      </c>
      <c r="H28" s="33" t="s">
        <v>145</v>
      </c>
      <c r="I28" s="34" t="s">
        <v>145</v>
      </c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</row>
    <row r="29" spans="2:17" x14ac:dyDescent="0.25">
      <c r="B29" s="6">
        <f t="shared" si="1"/>
        <v>21</v>
      </c>
      <c r="C29" s="6" t="s">
        <v>167</v>
      </c>
      <c r="D29" s="32" t="s">
        <v>146</v>
      </c>
      <c r="E29" s="33" t="s">
        <v>146</v>
      </c>
      <c r="F29" s="33" t="s">
        <v>146</v>
      </c>
      <c r="G29" s="33" t="s">
        <v>146</v>
      </c>
      <c r="H29" s="33" t="s">
        <v>146</v>
      </c>
      <c r="I29" s="34" t="s">
        <v>146</v>
      </c>
      <c r="J29" s="4">
        <v>89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25.571428571428573</v>
      </c>
    </row>
    <row r="30" spans="2:17" x14ac:dyDescent="0.25">
      <c r="B30" s="6">
        <f t="shared" si="1"/>
        <v>22</v>
      </c>
      <c r="C30" s="6" t="s">
        <v>168</v>
      </c>
      <c r="D30" s="32" t="s">
        <v>147</v>
      </c>
      <c r="E30" s="33" t="s">
        <v>147</v>
      </c>
      <c r="F30" s="33" t="s">
        <v>147</v>
      </c>
      <c r="G30" s="33" t="s">
        <v>147</v>
      </c>
      <c r="H30" s="33" t="s">
        <v>147</v>
      </c>
      <c r="I30" s="34" t="s">
        <v>147</v>
      </c>
      <c r="J30" s="4">
        <v>89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25.571428571428573</v>
      </c>
    </row>
    <row r="31" spans="2:17" x14ac:dyDescent="0.25">
      <c r="B31" s="6">
        <f t="shared" si="1"/>
        <v>23</v>
      </c>
      <c r="C31" s="6" t="s">
        <v>169</v>
      </c>
      <c r="D31" s="32" t="s">
        <v>148</v>
      </c>
      <c r="E31" s="33" t="s">
        <v>148</v>
      </c>
      <c r="F31" s="33" t="s">
        <v>148</v>
      </c>
      <c r="G31" s="33" t="s">
        <v>148</v>
      </c>
      <c r="H31" s="33" t="s">
        <v>148</v>
      </c>
      <c r="I31" s="34" t="s">
        <v>148</v>
      </c>
      <c r="J31" s="4">
        <v>89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25.571428571428573</v>
      </c>
    </row>
    <row r="32" spans="2:17" x14ac:dyDescent="0.25">
      <c r="B32" s="6">
        <f t="shared" si="1"/>
        <v>24</v>
      </c>
      <c r="C32" s="6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ref="Q51:Q53" si="2">SUM(J51:P51)/7</f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C54" s="21"/>
      <c r="D54" s="21"/>
      <c r="E54" s="1"/>
      <c r="H54" s="23" t="s">
        <v>19</v>
      </c>
      <c r="I54" s="23"/>
      <c r="J54" s="11">
        <f>COUNTIF(J9:J53,"&gt;=70")</f>
        <v>22</v>
      </c>
      <c r="K54" s="11">
        <f t="shared" ref="K54:P54" si="3">COUNTIF(K10:K53,"&gt;=70")</f>
        <v>21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COUNTIF(Q10:Q50,"&gt;=70")</f>
        <v>0</v>
      </c>
    </row>
    <row r="55" spans="2:17" x14ac:dyDescent="0.25">
      <c r="C55" s="21"/>
      <c r="D55" s="21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COUNTIF(K10:K53,"&lt;70")</f>
        <v>0</v>
      </c>
      <c r="L55" s="12">
        <f t="shared" si="4"/>
        <v>22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44</v>
      </c>
    </row>
    <row r="56" spans="2:17" x14ac:dyDescent="0.25">
      <c r="C56" s="21"/>
      <c r="D56" s="21"/>
      <c r="E56" s="21"/>
      <c r="H56" s="24" t="s">
        <v>21</v>
      </c>
      <c r="I56" s="24"/>
      <c r="J56" s="12">
        <f t="shared" ref="J56:Q56" si="5">COUNT(J10:J53)</f>
        <v>21</v>
      </c>
      <c r="K56" s="12">
        <f t="shared" si="5"/>
        <v>21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44</v>
      </c>
    </row>
    <row r="57" spans="2:17" x14ac:dyDescent="0.25">
      <c r="C57" s="21"/>
      <c r="D57" s="21"/>
      <c r="E57" s="1"/>
      <c r="H57" s="25" t="s">
        <v>16</v>
      </c>
      <c r="I57" s="25"/>
      <c r="J57" s="13">
        <f>J54/J56</f>
        <v>1.0476190476190477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1"/>
      <c r="D58" s="21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6">
    <mergeCell ref="D45:I45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46:I46"/>
    <mergeCell ref="D47:I47"/>
    <mergeCell ref="D48:I48"/>
    <mergeCell ref="D49:I49"/>
    <mergeCell ref="D50:I50"/>
    <mergeCell ref="D39:I39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D34:I34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13:I13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174</v>
      </c>
      <c r="E4" s="27"/>
      <c r="F4" s="27"/>
      <c r="G4" s="27"/>
      <c r="I4" t="s">
        <v>1</v>
      </c>
      <c r="J4" s="28" t="s">
        <v>73</v>
      </c>
      <c r="K4" s="28"/>
      <c r="M4" t="s">
        <v>2</v>
      </c>
      <c r="N4" s="29">
        <v>45203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92</v>
      </c>
      <c r="E6" s="28"/>
      <c r="F6" s="28"/>
      <c r="G6" s="28"/>
      <c r="I6" s="21" t="s">
        <v>22</v>
      </c>
      <c r="J6" s="21"/>
      <c r="K6" s="18" t="s">
        <v>171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75</v>
      </c>
      <c r="D9" s="40" t="s">
        <v>74</v>
      </c>
      <c r="E9" s="41" t="s">
        <v>74</v>
      </c>
      <c r="F9" s="41" t="s">
        <v>74</v>
      </c>
      <c r="G9" s="41" t="s">
        <v>74</v>
      </c>
      <c r="H9" s="41" t="s">
        <v>74</v>
      </c>
      <c r="I9" s="42" t="s">
        <v>74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v>2</v>
      </c>
      <c r="C10" s="3" t="s">
        <v>82</v>
      </c>
      <c r="D10" s="40" t="s">
        <v>83</v>
      </c>
      <c r="E10" s="41" t="s">
        <v>83</v>
      </c>
      <c r="F10" s="41" t="s">
        <v>83</v>
      </c>
      <c r="G10" s="41" t="s">
        <v>83</v>
      </c>
      <c r="H10" s="41" t="s">
        <v>83</v>
      </c>
      <c r="I10" s="42" t="s">
        <v>83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>SUM(J10:P10)/7</f>
        <v>0</v>
      </c>
    </row>
    <row r="11" spans="2:18" x14ac:dyDescent="0.25">
      <c r="B11" s="6">
        <f>B10+1</f>
        <v>3</v>
      </c>
      <c r="C11" s="3" t="s">
        <v>25</v>
      </c>
      <c r="D11" s="40" t="s">
        <v>26</v>
      </c>
      <c r="E11" s="41" t="s">
        <v>26</v>
      </c>
      <c r="F11" s="41" t="s">
        <v>26</v>
      </c>
      <c r="G11" s="41" t="s">
        <v>26</v>
      </c>
      <c r="H11" s="41" t="s">
        <v>26</v>
      </c>
      <c r="I11" s="42" t="s">
        <v>26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50" si="0">SUM(J11:P11)/7</f>
        <v>0</v>
      </c>
    </row>
    <row r="12" spans="2:18" x14ac:dyDescent="0.25">
      <c r="B12" s="6">
        <f t="shared" ref="B12:B53" si="1">B11+1</f>
        <v>4</v>
      </c>
      <c r="C12" s="3" t="s">
        <v>27</v>
      </c>
      <c r="D12" s="40" t="s">
        <v>28</v>
      </c>
      <c r="E12" s="41" t="s">
        <v>28</v>
      </c>
      <c r="F12" s="41" t="s">
        <v>28</v>
      </c>
      <c r="G12" s="41" t="s">
        <v>28</v>
      </c>
      <c r="H12" s="41" t="s">
        <v>28</v>
      </c>
      <c r="I12" s="42" t="s">
        <v>28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29</v>
      </c>
      <c r="D13" s="40" t="s">
        <v>30</v>
      </c>
      <c r="E13" s="41" t="s">
        <v>30</v>
      </c>
      <c r="F13" s="41" t="s">
        <v>30</v>
      </c>
      <c r="G13" s="41" t="s">
        <v>30</v>
      </c>
      <c r="H13" s="41" t="s">
        <v>30</v>
      </c>
      <c r="I13" s="42" t="s">
        <v>30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31</v>
      </c>
      <c r="D14" s="40" t="s">
        <v>32</v>
      </c>
      <c r="E14" s="41" t="s">
        <v>32</v>
      </c>
      <c r="F14" s="41" t="s">
        <v>32</v>
      </c>
      <c r="G14" s="41" t="s">
        <v>32</v>
      </c>
      <c r="H14" s="41" t="s">
        <v>32</v>
      </c>
      <c r="I14" s="42" t="s">
        <v>32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 t="s">
        <v>33</v>
      </c>
      <c r="D15" s="40" t="s">
        <v>34</v>
      </c>
      <c r="E15" s="41" t="s">
        <v>34</v>
      </c>
      <c r="F15" s="41" t="s">
        <v>34</v>
      </c>
      <c r="G15" s="41" t="s">
        <v>34</v>
      </c>
      <c r="H15" s="41" t="s">
        <v>34</v>
      </c>
      <c r="I15" s="42" t="s">
        <v>34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 t="s">
        <v>76</v>
      </c>
      <c r="D16" s="40" t="s">
        <v>35</v>
      </c>
      <c r="E16" s="41" t="s">
        <v>35</v>
      </c>
      <c r="F16" s="41" t="s">
        <v>35</v>
      </c>
      <c r="G16" s="41" t="s">
        <v>35</v>
      </c>
      <c r="H16" s="41" t="s">
        <v>35</v>
      </c>
      <c r="I16" s="42" t="s">
        <v>35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36</v>
      </c>
      <c r="D17" s="40" t="s">
        <v>37</v>
      </c>
      <c r="E17" s="41" t="s">
        <v>37</v>
      </c>
      <c r="F17" s="41" t="s">
        <v>37</v>
      </c>
      <c r="G17" s="41" t="s">
        <v>37</v>
      </c>
      <c r="H17" s="41" t="s">
        <v>37</v>
      </c>
      <c r="I17" s="42" t="s">
        <v>37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 t="s">
        <v>38</v>
      </c>
      <c r="D18" s="40" t="s">
        <v>39</v>
      </c>
      <c r="E18" s="41" t="s">
        <v>39</v>
      </c>
      <c r="F18" s="41" t="s">
        <v>39</v>
      </c>
      <c r="G18" s="41" t="s">
        <v>39</v>
      </c>
      <c r="H18" s="41" t="s">
        <v>39</v>
      </c>
      <c r="I18" s="42" t="s">
        <v>39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 t="s">
        <v>40</v>
      </c>
      <c r="D19" s="40" t="s">
        <v>81</v>
      </c>
      <c r="E19" s="41" t="s">
        <v>81</v>
      </c>
      <c r="F19" s="41" t="s">
        <v>81</v>
      </c>
      <c r="G19" s="41" t="s">
        <v>81</v>
      </c>
      <c r="H19" s="41" t="s">
        <v>81</v>
      </c>
      <c r="I19" s="42" t="s">
        <v>81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41</v>
      </c>
      <c r="D20" s="40" t="s">
        <v>42</v>
      </c>
      <c r="E20" s="41" t="s">
        <v>42</v>
      </c>
      <c r="F20" s="41" t="s">
        <v>42</v>
      </c>
      <c r="G20" s="41" t="s">
        <v>42</v>
      </c>
      <c r="H20" s="41" t="s">
        <v>42</v>
      </c>
      <c r="I20" s="42" t="s">
        <v>42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43</v>
      </c>
      <c r="D21" s="40" t="s">
        <v>44</v>
      </c>
      <c r="E21" s="41" t="s">
        <v>44</v>
      </c>
      <c r="F21" s="41" t="s">
        <v>44</v>
      </c>
      <c r="G21" s="41" t="s">
        <v>44</v>
      </c>
      <c r="H21" s="41" t="s">
        <v>44</v>
      </c>
      <c r="I21" s="42" t="s">
        <v>44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45</v>
      </c>
      <c r="D22" s="40" t="s">
        <v>80</v>
      </c>
      <c r="E22" s="41" t="s">
        <v>80</v>
      </c>
      <c r="F22" s="41" t="s">
        <v>80</v>
      </c>
      <c r="G22" s="41" t="s">
        <v>80</v>
      </c>
      <c r="H22" s="41" t="s">
        <v>80</v>
      </c>
      <c r="I22" s="42" t="s">
        <v>80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" t="s">
        <v>46</v>
      </c>
      <c r="D23" s="40" t="s">
        <v>79</v>
      </c>
      <c r="E23" s="41" t="s">
        <v>79</v>
      </c>
      <c r="F23" s="41" t="s">
        <v>79</v>
      </c>
      <c r="G23" s="41" t="s">
        <v>79</v>
      </c>
      <c r="H23" s="41" t="s">
        <v>79</v>
      </c>
      <c r="I23" s="42" t="s">
        <v>79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3" t="s">
        <v>47</v>
      </c>
      <c r="D24" s="40" t="s">
        <v>48</v>
      </c>
      <c r="E24" s="41" t="s">
        <v>48</v>
      </c>
      <c r="F24" s="41" t="s">
        <v>48</v>
      </c>
      <c r="G24" s="41" t="s">
        <v>48</v>
      </c>
      <c r="H24" s="41" t="s">
        <v>48</v>
      </c>
      <c r="I24" s="42" t="s">
        <v>48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49</v>
      </c>
      <c r="D25" s="40" t="s">
        <v>50</v>
      </c>
      <c r="E25" s="41" t="s">
        <v>50</v>
      </c>
      <c r="F25" s="41" t="s">
        <v>50</v>
      </c>
      <c r="G25" s="41" t="s">
        <v>50</v>
      </c>
      <c r="H25" s="41" t="s">
        <v>50</v>
      </c>
      <c r="I25" s="42" t="s">
        <v>50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3" t="s">
        <v>51</v>
      </c>
      <c r="D26" s="40" t="s">
        <v>52</v>
      </c>
      <c r="E26" s="41" t="s">
        <v>52</v>
      </c>
      <c r="F26" s="41" t="s">
        <v>52</v>
      </c>
      <c r="G26" s="41" t="s">
        <v>52</v>
      </c>
      <c r="H26" s="41" t="s">
        <v>52</v>
      </c>
      <c r="I26" s="42" t="s">
        <v>52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53</v>
      </c>
      <c r="D27" s="40" t="s">
        <v>54</v>
      </c>
      <c r="E27" s="41" t="s">
        <v>54</v>
      </c>
      <c r="F27" s="41" t="s">
        <v>54</v>
      </c>
      <c r="G27" s="41" t="s">
        <v>54</v>
      </c>
      <c r="H27" s="41" t="s">
        <v>54</v>
      </c>
      <c r="I27" s="42" t="s">
        <v>54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55</v>
      </c>
      <c r="D28" s="40" t="s">
        <v>56</v>
      </c>
      <c r="E28" s="41" t="s">
        <v>56</v>
      </c>
      <c r="F28" s="41" t="s">
        <v>56</v>
      </c>
      <c r="G28" s="41" t="s">
        <v>56</v>
      </c>
      <c r="H28" s="41" t="s">
        <v>56</v>
      </c>
      <c r="I28" s="42" t="s">
        <v>56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3" t="s">
        <v>57</v>
      </c>
      <c r="D29" s="40" t="s">
        <v>58</v>
      </c>
      <c r="E29" s="41" t="s">
        <v>58</v>
      </c>
      <c r="F29" s="41" t="s">
        <v>58</v>
      </c>
      <c r="G29" s="41" t="s">
        <v>58</v>
      </c>
      <c r="H29" s="41" t="s">
        <v>58</v>
      </c>
      <c r="I29" s="42" t="s">
        <v>58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 t="s">
        <v>59</v>
      </c>
      <c r="D30" s="40" t="s">
        <v>60</v>
      </c>
      <c r="E30" s="41" t="s">
        <v>60</v>
      </c>
      <c r="F30" s="41" t="s">
        <v>60</v>
      </c>
      <c r="G30" s="41" t="s">
        <v>60</v>
      </c>
      <c r="H30" s="41" t="s">
        <v>60</v>
      </c>
      <c r="I30" s="42" t="s">
        <v>60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3" t="s">
        <v>61</v>
      </c>
      <c r="D31" s="40" t="s">
        <v>62</v>
      </c>
      <c r="E31" s="41" t="s">
        <v>62</v>
      </c>
      <c r="F31" s="41" t="s">
        <v>62</v>
      </c>
      <c r="G31" s="41" t="s">
        <v>62</v>
      </c>
      <c r="H31" s="41" t="s">
        <v>62</v>
      </c>
      <c r="I31" s="42" t="s">
        <v>62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" t="s">
        <v>77</v>
      </c>
      <c r="D32" s="40" t="s">
        <v>78</v>
      </c>
      <c r="E32" s="41" t="s">
        <v>78</v>
      </c>
      <c r="F32" s="41" t="s">
        <v>78</v>
      </c>
      <c r="G32" s="41" t="s">
        <v>78</v>
      </c>
      <c r="H32" s="41" t="s">
        <v>78</v>
      </c>
      <c r="I32" s="42" t="s">
        <v>78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3" t="s">
        <v>63</v>
      </c>
      <c r="D33" s="40" t="s">
        <v>64</v>
      </c>
      <c r="E33" s="41" t="s">
        <v>64</v>
      </c>
      <c r="F33" s="41" t="s">
        <v>64</v>
      </c>
      <c r="G33" s="41" t="s">
        <v>64</v>
      </c>
      <c r="H33" s="41" t="s">
        <v>64</v>
      </c>
      <c r="I33" s="42" t="s">
        <v>64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3" t="s">
        <v>65</v>
      </c>
      <c r="D34" s="40" t="s">
        <v>66</v>
      </c>
      <c r="E34" s="41" t="s">
        <v>66</v>
      </c>
      <c r="F34" s="41" t="s">
        <v>66</v>
      </c>
      <c r="G34" s="41" t="s">
        <v>66</v>
      </c>
      <c r="H34" s="41" t="s">
        <v>66</v>
      </c>
      <c r="I34" s="42" t="s">
        <v>66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3" t="s">
        <v>67</v>
      </c>
      <c r="D35" s="40" t="s">
        <v>68</v>
      </c>
      <c r="E35" s="41" t="s">
        <v>68</v>
      </c>
      <c r="F35" s="41" t="s">
        <v>68</v>
      </c>
      <c r="G35" s="41" t="s">
        <v>68</v>
      </c>
      <c r="H35" s="41" t="s">
        <v>68</v>
      </c>
      <c r="I35" s="42" t="s">
        <v>68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3" t="s">
        <v>69</v>
      </c>
      <c r="D36" s="40" t="s">
        <v>70</v>
      </c>
      <c r="E36" s="41" t="s">
        <v>70</v>
      </c>
      <c r="F36" s="41" t="s">
        <v>70</v>
      </c>
      <c r="G36" s="41" t="s">
        <v>70</v>
      </c>
      <c r="H36" s="41" t="s">
        <v>70</v>
      </c>
      <c r="I36" s="42" t="s">
        <v>70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3" t="s">
        <v>71</v>
      </c>
      <c r="D37" s="40" t="s">
        <v>72</v>
      </c>
      <c r="E37" s="41" t="s">
        <v>72</v>
      </c>
      <c r="F37" s="41" t="s">
        <v>72</v>
      </c>
      <c r="G37" s="41" t="s">
        <v>72</v>
      </c>
      <c r="H37" s="41" t="s">
        <v>72</v>
      </c>
      <c r="I37" s="42" t="s">
        <v>72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ref="Q51:Q53" si="2">SUM(J51:P51)/7</f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31"/>
      <c r="E53" s="31"/>
      <c r="F53" s="31"/>
      <c r="G53" s="31"/>
      <c r="H53" s="31"/>
      <c r="I53" s="31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25">
      <c r="C54" s="21"/>
      <c r="D54" s="21"/>
      <c r="E54" s="1"/>
      <c r="H54" s="23" t="s">
        <v>19</v>
      </c>
      <c r="I54" s="23"/>
      <c r="J54" s="11">
        <f>COUNTIF(J9:J53,"&gt;=70")</f>
        <v>0</v>
      </c>
      <c r="K54" s="11">
        <f t="shared" ref="K54:P54" si="3">COUNTIF(K10:K53,"&gt;=70")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COUNTIF(Q10:Q50,"&gt;=70")</f>
        <v>0</v>
      </c>
    </row>
    <row r="55" spans="2:17" x14ac:dyDescent="0.25">
      <c r="C55" s="21"/>
      <c r="D55" s="21"/>
      <c r="E55" s="8"/>
      <c r="H55" s="24" t="s">
        <v>20</v>
      </c>
      <c r="I55" s="24"/>
      <c r="J55" s="12">
        <f>COUNTIF(J9:J53,"&lt;70")</f>
        <v>29</v>
      </c>
      <c r="K55" s="12">
        <f t="shared" ref="K55:Q55" si="4">COUNTIF(K10:K53,"&lt;70")</f>
        <v>28</v>
      </c>
      <c r="L55" s="12">
        <f t="shared" si="4"/>
        <v>28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44</v>
      </c>
    </row>
    <row r="56" spans="2:17" x14ac:dyDescent="0.25">
      <c r="C56" s="21"/>
      <c r="D56" s="21"/>
      <c r="E56" s="21"/>
      <c r="H56" s="24" t="s">
        <v>21</v>
      </c>
      <c r="I56" s="24"/>
      <c r="J56" s="12">
        <f t="shared" ref="J56:Q56" si="5">COUNT(J10:J53)</f>
        <v>28</v>
      </c>
      <c r="K56" s="12">
        <f t="shared" si="5"/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44</v>
      </c>
    </row>
    <row r="57" spans="2:17" x14ac:dyDescent="0.25">
      <c r="C57" s="21"/>
      <c r="D57" s="21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1"/>
      <c r="D58" s="21"/>
      <c r="E58" s="1"/>
      <c r="H58" s="25" t="s">
        <v>17</v>
      </c>
      <c r="I58" s="25"/>
      <c r="J58" s="13">
        <f>J55/J56</f>
        <v>1.0357142857142858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</vt:lpstr>
      <vt:lpstr>PROGRAMACION AVANZADA A</vt:lpstr>
      <vt:lpstr>PROGRAMACION AVANZADA B</vt:lpstr>
      <vt:lpstr>FORM Y EVAL DE 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2023-03-21T15:13:53Z</cp:lastPrinted>
  <dcterms:created xsi:type="dcterms:W3CDTF">2023-03-14T19:16:59Z</dcterms:created>
  <dcterms:modified xsi:type="dcterms:W3CDTF">2023-10-04T22:29:11Z</dcterms:modified>
</cp:coreProperties>
</file>