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ITSSAT\23 SEPTIEMBRE - ENERO 24\REPORTES\REPORTE 4\"/>
    </mc:Choice>
  </mc:AlternateContent>
  <xr:revisionPtr revIDLastSave="0" documentId="13_ncr:1_{BEA6D9CA-6645-4F1A-91BB-09F6811F9FBD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MANTENIMIENTO" sheetId="1" r:id="rId1"/>
    <sheet name="PROGRAMACION AVANZADA A" sheetId="3" r:id="rId2"/>
    <sheet name="PROGRAMACION AVANZADA B" sheetId="4" r:id="rId3"/>
    <sheet name="FORM Y EVAL DE PROYECT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9" i="7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9" i="3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9" i="4"/>
  <c r="K56" i="7" l="1"/>
  <c r="L56" i="7"/>
  <c r="J56" i="7"/>
  <c r="K55" i="7"/>
  <c r="K58" i="7" s="1"/>
  <c r="L55" i="7"/>
  <c r="K54" i="7"/>
  <c r="K57" i="7" s="1"/>
  <c r="L54" i="7"/>
  <c r="L57" i="7" s="1"/>
  <c r="K56" i="4"/>
  <c r="L56" i="4"/>
  <c r="M56" i="4"/>
  <c r="N56" i="4"/>
  <c r="O56" i="4"/>
  <c r="J56" i="4"/>
  <c r="K55" i="4"/>
  <c r="L55" i="4"/>
  <c r="M55" i="4"/>
  <c r="N55" i="4"/>
  <c r="O55" i="4"/>
  <c r="K54" i="4"/>
  <c r="K57" i="4" s="1"/>
  <c r="L54" i="4"/>
  <c r="M54" i="4"/>
  <c r="N54" i="4"/>
  <c r="O54" i="4"/>
  <c r="J54" i="4"/>
  <c r="J56" i="3"/>
  <c r="J55" i="7"/>
  <c r="J54" i="7"/>
  <c r="B37" i="7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11" i="7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6" i="3"/>
  <c r="N56" i="3"/>
  <c r="M56" i="3"/>
  <c r="L56" i="3"/>
  <c r="K56" i="3"/>
  <c r="O55" i="3"/>
  <c r="N55" i="3"/>
  <c r="M55" i="3"/>
  <c r="L55" i="3"/>
  <c r="L58" i="3" s="1"/>
  <c r="K55" i="3"/>
  <c r="K58" i="3" s="1"/>
  <c r="J55" i="3"/>
  <c r="O54" i="3"/>
  <c r="N54" i="3"/>
  <c r="M54" i="3"/>
  <c r="L54" i="3"/>
  <c r="L57" i="3" s="1"/>
  <c r="K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8" i="7" l="1"/>
  <c r="O57" i="4"/>
  <c r="Q56" i="7"/>
  <c r="Q54" i="7"/>
  <c r="Q55" i="7"/>
  <c r="L57" i="4"/>
  <c r="P54" i="4"/>
  <c r="P56" i="4"/>
  <c r="P55" i="4"/>
  <c r="N57" i="4"/>
  <c r="M57" i="4"/>
  <c r="N58" i="4"/>
  <c r="J55" i="4"/>
  <c r="J58" i="4" s="1"/>
  <c r="J54" i="3"/>
  <c r="J57" i="3" s="1"/>
  <c r="J58" i="7"/>
  <c r="J57" i="7"/>
  <c r="N58" i="3"/>
  <c r="O58" i="3"/>
  <c r="K57" i="3"/>
  <c r="K58" i="4"/>
  <c r="M57" i="3"/>
  <c r="M58" i="3"/>
  <c r="J57" i="4"/>
  <c r="J58" i="3"/>
  <c r="O58" i="4"/>
  <c r="P56" i="3"/>
  <c r="N57" i="3"/>
  <c r="L58" i="4"/>
  <c r="O57" i="3"/>
  <c r="M58" i="4"/>
  <c r="P54" i="3"/>
  <c r="P57" i="3" s="1"/>
  <c r="P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7" l="1"/>
  <c r="Q58" i="7"/>
  <c r="P58" i="3"/>
  <c r="P58" i="4"/>
  <c r="P57" i="4"/>
  <c r="Q10" i="1" l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<sst xmlns="http://schemas.openxmlformats.org/spreadsheetml/2006/main" count="597" uniqueCount="176">
  <si>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</si>
  <si>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</si>
  <si>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</si>
  <si>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</si>
  <si>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</si>
  <si>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</si>
  <si>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</si>
  <si>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</si>
  <si>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</si>
  <si>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</si>
  <si>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</si>
  <si>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</si>
  <si>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</si>
  <si>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</si>
  <si>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</si>
  <si>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</si>
  <si>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</si>
  <si>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</si>
  <si>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</si>
  <si>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</si>
  <si>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</si>
  <si>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</si>
  <si>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</si>
  <si>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</si>
  <si>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</si>
  <si>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</si>
  <si>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</si>
  <si>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</si>
  <si>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</si>
  <si>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</si>
  <si>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</si>
  <si>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</si>
  <si>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</si>
  <si>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</si>
  <si>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</si>
  <si>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</si>
  <si>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</si>
  <si>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</si>
  <si>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</si>
  <si>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</si>
  <si>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</si>
  <si>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</si>
  <si>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</si>
  <si>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</si>
  <si>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</si>
  <si>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</si>
  <si>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</si>
  <si>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</si>
  <si>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</si>
  <si>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</si>
  <si>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</si>
  <si>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</si>
  <si>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</si>
  <si>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</si>
  <si>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</si>
  <si>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</si>
  <si>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</si>
  <si>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</si>
  <si>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</si>
  <si>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</si>
  <si>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</si>
  <si>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</si>
  <si>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</si>
  <si>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</si>
  <si>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</si>
  <si>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</si>
  <si>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</si>
  <si>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</si>
  <si>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</si>
  <si>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</si>
  <si>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181U0478</t>
  </si>
  <si>
    <t>USCANGA CADENA CARLOS AUGUSTO</t>
  </si>
  <si>
    <t>711-A</t>
  </si>
  <si>
    <t>BIX PACHECO YAMILETH</t>
  </si>
  <si>
    <t>201U0251</t>
  </si>
  <si>
    <t>201U0257</t>
  </si>
  <si>
    <t>191U0645</t>
  </si>
  <si>
    <t>REYES CALIXTO FELIX GIBRAN</t>
  </si>
  <si>
    <t>LOPEZ ARTIGAS CRISTIAN DANIEL</t>
  </si>
  <si>
    <t>LEO ROMAN ARELY DEL CARMEN</t>
  </si>
  <si>
    <t>HERNANDEZ BARRIOS NAOMI</t>
  </si>
  <si>
    <t>231U0003</t>
  </si>
  <si>
    <t>CALDELAS CAIXBA LUIS ONOFRE</t>
  </si>
  <si>
    <t>221U0822</t>
  </si>
  <si>
    <t>EDUARDO AZAMAR FRANCISCO</t>
  </si>
  <si>
    <t>211U0022</t>
  </si>
  <si>
    <t>BADILLO GARCIA JURADO MAYRETH</t>
  </si>
  <si>
    <t>211U0024</t>
  </si>
  <si>
    <t>GARCIA ZAPOT ARANTZA GUADALUPE</t>
  </si>
  <si>
    <t>C211U0587</t>
  </si>
  <si>
    <t>ROSARIO SOTO EMMANUEL</t>
  </si>
  <si>
    <t>SEP 2023-ENE 2024</t>
  </si>
  <si>
    <t>SEP 2023-ENE 2023</t>
  </si>
  <si>
    <t>ANOTA CARDOZA OLIVER DE JESÚS</t>
  </si>
  <si>
    <t>CHACHA MORALES EDGAR FERNANDO</t>
  </si>
  <si>
    <t>COBAXIN BAXIN PEDRO DE JESUS</t>
  </si>
  <si>
    <t>GARCÍA BARRERA ALEXANDER EMILIO</t>
  </si>
  <si>
    <t>GOMEZ HERNANDEZ AHIRAM ALBERTO</t>
  </si>
  <si>
    <t>JIMENEZ REYES JUAN JOSE</t>
  </si>
  <si>
    <t>LINDO CONDE IVAN DE JESUS</t>
  </si>
  <si>
    <t>LUNA RODRIGUEZ DILAN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</si>
  <si>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</si>
  <si>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</si>
  <si>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</si>
  <si>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</si>
  <si>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</si>
  <si>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</si>
  <si>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</si>
  <si>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</si>
  <si>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</si>
  <si>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221U0526</t>
  </si>
  <si>
    <t>221U0531</t>
  </si>
  <si>
    <t>221U0532</t>
  </si>
  <si>
    <t>221U0537</t>
  </si>
  <si>
    <t>221U0538</t>
  </si>
  <si>
    <t>221U0541</t>
  </si>
  <si>
    <t>221U0799</t>
  </si>
  <si>
    <t>221U0544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</si>
  <si>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</si>
  <si>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</si>
  <si>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</si>
  <si>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</si>
  <si>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</si>
  <si>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</si>
  <si>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</si>
  <si>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</si>
  <si>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</si>
  <si>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ANTONINO BAUTISTA CARLOS EDUARDO</t>
  </si>
  <si>
    <t>BUSTAMANTE MARTINEZ ANDRES RODRIGO</t>
  </si>
  <si>
    <t>CARMONA XOLO RENATA NICOLE</t>
  </si>
  <si>
    <t>COBAXIN VILLASEÑOR CARLOS</t>
  </si>
  <si>
    <t>COYOLT ROSENDO EDUARDO</t>
  </si>
  <si>
    <t>FÉLIX PASCUAL HUGO DE JESÚS</t>
  </si>
  <si>
    <t>GARCIA GUTIERREZ BRYAN</t>
  </si>
  <si>
    <t>IXBA DE LA CRUZ BRAYAN AMADO</t>
  </si>
  <si>
    <t>LOPEZ LOPEZ SIDNEY</t>
  </si>
  <si>
    <t>LUCHO PAXTIAN JOSE MARTIN</t>
  </si>
  <si>
    <t>LÓPEZ ESCRIBANO ISRAEL ANTONIO</t>
  </si>
  <si>
    <t>MARIN ORTIZ ULISES</t>
  </si>
  <si>
    <t>MARTÍNEZ PICHAL YAHANA DE LOS ÁNGELES</t>
  </si>
  <si>
    <t>QUINO OCHOA CARLOS AGUSTIN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</si>
  <si>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</si>
  <si>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</si>
  <si>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</si>
  <si>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</si>
  <si>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</si>
  <si>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VELASCO XOLO JOSE ROBERTO</t>
  </si>
  <si>
    <t>ZAPOT RAMOS MARCOS OSIRIS</t>
  </si>
  <si>
    <t>221U0527</t>
  </si>
  <si>
    <t>221U0529</t>
  </si>
  <si>
    <t>221U0530</t>
  </si>
  <si>
    <t>221U0533</t>
  </si>
  <si>
    <t>221U0534</t>
  </si>
  <si>
    <t>221U0535</t>
  </si>
  <si>
    <t>221U0536</t>
  </si>
  <si>
    <t>221U0539</t>
  </si>
  <si>
    <t>221U0568</t>
  </si>
  <si>
    <t>221U0543</t>
  </si>
  <si>
    <t>221U0545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</si>
  <si>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</si>
  <si>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</si>
  <si>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</si>
  <si>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</si>
  <si>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</si>
  <si>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</si>
  <si>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</si>
  <si>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</si>
  <si>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221U0565</t>
  </si>
  <si>
    <t>221U0567</t>
  </si>
  <si>
    <t>MANTENIMIENTO</t>
  </si>
  <si>
    <t xml:space="preserve">MTI. ROBERTO ESTEBAN GUERRERO HERNANDEZ </t>
  </si>
  <si>
    <t xml:space="preserve">PROGRAMACION AVANZADA </t>
  </si>
  <si>
    <t>311-A</t>
  </si>
  <si>
    <t>FORMULACION Y EVALUACION DE PROYECTOS</t>
  </si>
  <si>
    <t>311-B</t>
  </si>
  <si>
    <t>INSTITUTO TECNOLOGICO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</si>
</sst>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1" xfId="0" applyBorder="1"/>
    <xf numFmtId="0" fontId="6" fillId="0" borderId="2" xfId="0" quotePrefix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8" t="s">
        <v>175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20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0" x14ac:dyDescent="0.25">
      <c r="C4" t="s">
        <v>0</v>
      </c>
      <c r="D4" s="30" t="s">
        <v>169</v>
      </c>
      <c r="E4" s="30"/>
      <c r="F4" s="30"/>
      <c r="G4" s="30"/>
      <c r="I4" t="s">
        <v>1</v>
      </c>
      <c r="J4" s="31" t="s">
        <v>23</v>
      </c>
      <c r="K4" s="31"/>
      <c r="M4" t="s">
        <v>2</v>
      </c>
      <c r="N4" s="32">
        <v>45301</v>
      </c>
      <c r="O4" s="32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1" t="s">
        <v>92</v>
      </c>
      <c r="E6" s="31"/>
      <c r="F6" s="31"/>
      <c r="G6" s="31"/>
      <c r="I6" s="24" t="s">
        <v>21</v>
      </c>
      <c r="J6" s="24"/>
      <c r="K6" s="18" t="s">
        <v>170</v>
      </c>
      <c r="L6" s="18"/>
      <c r="M6" s="18"/>
      <c r="N6" s="18"/>
      <c r="O6" s="18"/>
      <c r="P6" s="18"/>
      <c r="Q6" s="1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20" x14ac:dyDescent="0.25">
      <c r="B9" s="6">
        <v>1</v>
      </c>
      <c r="C9" s="3" t="s">
        <v>85</v>
      </c>
      <c r="D9" s="35" t="s">
        <v>86</v>
      </c>
      <c r="E9" s="36"/>
      <c r="F9" s="36"/>
      <c r="G9" s="36"/>
      <c r="H9" s="36"/>
      <c r="I9" s="37"/>
      <c r="J9" s="16">
        <v>90</v>
      </c>
      <c r="K9" s="4">
        <v>93</v>
      </c>
      <c r="L9" s="4">
        <v>95</v>
      </c>
      <c r="M9" s="4">
        <v>90</v>
      </c>
      <c r="N9" s="4">
        <v>91</v>
      </c>
      <c r="O9" s="4">
        <v>95</v>
      </c>
      <c r="P9" s="4">
        <v>90</v>
      </c>
      <c r="Q9" s="10">
        <f>SUM(J9:P9)/7</f>
        <v>92</v>
      </c>
    </row>
    <row r="10" spans="2:20" x14ac:dyDescent="0.25">
      <c r="B10" s="6">
        <f>B9+1</f>
        <v>2</v>
      </c>
      <c r="C10" s="3" t="s">
        <v>87</v>
      </c>
      <c r="D10" s="35" t="s">
        <v>88</v>
      </c>
      <c r="E10" s="36"/>
      <c r="F10" s="36"/>
      <c r="G10" s="36"/>
      <c r="H10" s="36"/>
      <c r="I10" s="37"/>
      <c r="J10" s="16">
        <v>90</v>
      </c>
      <c r="K10" s="4">
        <v>94</v>
      </c>
      <c r="L10" s="4">
        <v>95</v>
      </c>
      <c r="M10" s="4">
        <v>90</v>
      </c>
      <c r="N10" s="4">
        <v>91</v>
      </c>
      <c r="O10" s="4">
        <v>95</v>
      </c>
      <c r="P10" s="4">
        <v>90</v>
      </c>
      <c r="Q10" s="10">
        <f t="shared" ref="Q10:Q12" si="0">SUM(J10:P10)/7</f>
        <v>92.142857142857139</v>
      </c>
    </row>
    <row r="11" spans="2:20" x14ac:dyDescent="0.25">
      <c r="B11" s="6">
        <f t="shared" ref="B11:B53" si="1">B10+1</f>
        <v>3</v>
      </c>
      <c r="C11" s="3" t="s">
        <v>62</v>
      </c>
      <c r="D11" s="35" t="s">
        <v>63</v>
      </c>
      <c r="E11" s="36"/>
      <c r="F11" s="36"/>
      <c r="G11" s="36"/>
      <c r="H11" s="36"/>
      <c r="I11" s="37"/>
      <c r="J11" s="17">
        <v>90</v>
      </c>
      <c r="K11" s="4">
        <v>90</v>
      </c>
      <c r="L11" s="4">
        <v>0</v>
      </c>
      <c r="M11" s="4">
        <v>90</v>
      </c>
      <c r="N11" s="4">
        <v>90</v>
      </c>
      <c r="O11" s="4">
        <v>95</v>
      </c>
      <c r="P11" s="4">
        <v>89</v>
      </c>
      <c r="Q11" s="10">
        <f t="shared" si="0"/>
        <v>77.714285714285708</v>
      </c>
    </row>
    <row r="12" spans="2:20" x14ac:dyDescent="0.25">
      <c r="B12" s="6">
        <f t="shared" si="1"/>
        <v>4</v>
      </c>
      <c r="C12" s="3" t="s">
        <v>89</v>
      </c>
      <c r="D12" s="35" t="s">
        <v>90</v>
      </c>
      <c r="E12" s="36"/>
      <c r="F12" s="36"/>
      <c r="G12" s="36"/>
      <c r="H12" s="36"/>
      <c r="I12" s="37"/>
      <c r="J12" s="17">
        <v>90</v>
      </c>
      <c r="K12" s="4">
        <v>90</v>
      </c>
      <c r="L12" s="4">
        <v>95</v>
      </c>
      <c r="M12" s="4">
        <v>90</v>
      </c>
      <c r="N12" s="4">
        <v>90</v>
      </c>
      <c r="O12" s="4">
        <v>95</v>
      </c>
      <c r="P12" s="4">
        <v>90</v>
      </c>
      <c r="Q12" s="10">
        <f t="shared" si="0"/>
        <v>91.428571428571431</v>
      </c>
      <c r="T12" s="22"/>
    </row>
    <row r="13" spans="2:20" x14ac:dyDescent="0.25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17"/>
      <c r="K13" s="4"/>
      <c r="L13" s="4"/>
      <c r="M13" s="4"/>
      <c r="N13" s="4"/>
      <c r="O13" s="4"/>
      <c r="P13" s="4"/>
      <c r="Q13" s="10"/>
    </row>
    <row r="14" spans="2:20" x14ac:dyDescent="0.25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17"/>
      <c r="K14" s="4"/>
      <c r="L14" s="4"/>
      <c r="M14" s="4"/>
      <c r="N14" s="4"/>
      <c r="O14" s="4"/>
      <c r="P14" s="4"/>
      <c r="Q14" s="10"/>
    </row>
    <row r="15" spans="2:20" x14ac:dyDescent="0.25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17"/>
      <c r="K15" s="4"/>
      <c r="L15" s="4"/>
      <c r="M15" s="4"/>
      <c r="N15" s="4"/>
      <c r="O15" s="4"/>
      <c r="P15" s="4"/>
      <c r="Q15" s="10"/>
    </row>
    <row r="16" spans="2:20" x14ac:dyDescent="0.25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17"/>
      <c r="K16" s="21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17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17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17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17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17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17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17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17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17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16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16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16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16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16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16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16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16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17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16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4"/>
      <c r="D54" s="24"/>
      <c r="E54" s="1"/>
      <c r="H54" s="26" t="s">
        <v>18</v>
      </c>
      <c r="I54" s="26"/>
      <c r="J54" s="11">
        <f>COUNTIF(J9:J53,"&gt;=70")</f>
        <v>4</v>
      </c>
      <c r="K54" s="11">
        <f t="shared" ref="K54:P54" si="2">COUNTIF(K9:K53,"&gt;=70")</f>
        <v>4</v>
      </c>
      <c r="L54" s="11">
        <f t="shared" si="2"/>
        <v>3</v>
      </c>
      <c r="M54" s="11">
        <f t="shared" si="2"/>
        <v>4</v>
      </c>
      <c r="N54" s="11">
        <f t="shared" si="2"/>
        <v>4</v>
      </c>
      <c r="O54" s="11">
        <f t="shared" si="2"/>
        <v>4</v>
      </c>
      <c r="P54" s="11">
        <f t="shared" si="2"/>
        <v>4</v>
      </c>
      <c r="Q54" s="15">
        <f t="shared" ref="Q54" si="3">COUNTIF(Q9:Q48,"&gt;=70")</f>
        <v>4</v>
      </c>
    </row>
    <row r="55" spans="2:17" x14ac:dyDescent="0.25">
      <c r="C55" s="24"/>
      <c r="D55" s="24"/>
      <c r="E55" s="8"/>
      <c r="H55" s="27" t="s">
        <v>19</v>
      </c>
      <c r="I55" s="27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1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0</v>
      </c>
    </row>
    <row r="56" spans="2:17" x14ac:dyDescent="0.25">
      <c r="C56" s="24"/>
      <c r="D56" s="24"/>
      <c r="E56" s="24"/>
      <c r="H56" s="27" t="s">
        <v>20</v>
      </c>
      <c r="I56" s="27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4</v>
      </c>
      <c r="O56" s="12">
        <f t="shared" si="5"/>
        <v>4</v>
      </c>
      <c r="P56" s="12">
        <f t="shared" si="5"/>
        <v>4</v>
      </c>
      <c r="Q56" s="12">
        <f t="shared" si="5"/>
        <v>4</v>
      </c>
    </row>
    <row r="57" spans="2:17" x14ac:dyDescent="0.25">
      <c r="C57" s="24"/>
      <c r="D57" s="24"/>
      <c r="E57" s="1"/>
      <c r="H57" s="28" t="s">
        <v>15</v>
      </c>
      <c r="I57" s="28"/>
      <c r="J57" s="13">
        <f>J54/J56</f>
        <v>1</v>
      </c>
      <c r="K57" s="14">
        <f t="shared" ref="K57:Q57" si="6">K54/K56</f>
        <v>1</v>
      </c>
      <c r="L57" s="14">
        <f t="shared" si="6"/>
        <v>0.75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>
        <f t="shared" si="6"/>
        <v>1</v>
      </c>
      <c r="Q57" s="14">
        <f t="shared" si="6"/>
        <v>1</v>
      </c>
    </row>
    <row r="58" spans="2:17" x14ac:dyDescent="0.25">
      <c r="C58" s="24"/>
      <c r="D58" s="24"/>
      <c r="E58" s="1"/>
      <c r="H58" s="28" t="s">
        <v>16</v>
      </c>
      <c r="I58" s="28"/>
      <c r="J58" s="13">
        <f>J55/J56</f>
        <v>0</v>
      </c>
      <c r="K58" s="13">
        <f t="shared" ref="K58:Q58" si="7">K55/K56</f>
        <v>0</v>
      </c>
      <c r="L58" s="14">
        <f t="shared" si="7"/>
        <v>0.25</v>
      </c>
      <c r="M58" s="14">
        <f t="shared" si="7"/>
        <v>0</v>
      </c>
      <c r="N58" s="14">
        <f t="shared" si="7"/>
        <v>0</v>
      </c>
      <c r="O58" s="14">
        <f t="shared" si="7"/>
        <v>0</v>
      </c>
      <c r="P58" s="14">
        <f t="shared" si="7"/>
        <v>0</v>
      </c>
      <c r="Q58" s="14">
        <f t="shared" si="7"/>
        <v>0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3" t="s">
        <v>17</v>
      </c>
      <c r="K62" s="23"/>
      <c r="L62" s="23"/>
      <c r="M62" s="23"/>
      <c r="N62" s="23"/>
      <c r="O62" s="23"/>
      <c r="P62" s="23"/>
    </row>
  </sheetData>
  <mergeCells count="66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8" t="s">
        <v>175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"/>
      <c r="Q2" s="2"/>
    </row>
    <row r="3" spans="2:17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"/>
      <c r="Q3" s="1"/>
    </row>
    <row r="4" spans="2:17" x14ac:dyDescent="0.25">
      <c r="C4" t="s">
        <v>0</v>
      </c>
      <c r="D4" s="30" t="s">
        <v>171</v>
      </c>
      <c r="E4" s="30"/>
      <c r="F4" s="30"/>
      <c r="G4" s="30"/>
      <c r="I4" t="s">
        <v>1</v>
      </c>
      <c r="J4" s="31" t="s">
        <v>172</v>
      </c>
      <c r="K4" s="31"/>
      <c r="M4" t="s">
        <v>2</v>
      </c>
      <c r="N4" s="32">
        <v>45301</v>
      </c>
      <c r="O4" s="32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1" t="s">
        <v>92</v>
      </c>
      <c r="E6" s="31"/>
      <c r="F6" s="31"/>
      <c r="G6" s="31"/>
      <c r="I6" s="24" t="s">
        <v>21</v>
      </c>
      <c r="J6" s="24"/>
      <c r="K6" s="18" t="s">
        <v>170</v>
      </c>
      <c r="L6" s="18"/>
      <c r="M6" s="18"/>
      <c r="N6" s="18"/>
      <c r="O6" s="18"/>
      <c r="P6" s="1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9" t="s">
        <v>22</v>
      </c>
    </row>
    <row r="9" spans="2:17" x14ac:dyDescent="0.25">
      <c r="B9" s="6">
        <v>1</v>
      </c>
      <c r="C9" s="6" t="s">
        <v>110</v>
      </c>
      <c r="D9" s="35" t="s">
        <v>93</v>
      </c>
      <c r="E9" s="36" t="s">
        <v>93</v>
      </c>
      <c r="F9" s="36" t="s">
        <v>93</v>
      </c>
      <c r="G9" s="36" t="s">
        <v>93</v>
      </c>
      <c r="H9" s="36" t="s">
        <v>93</v>
      </c>
      <c r="I9" s="37" t="s">
        <v>93</v>
      </c>
      <c r="J9" s="4">
        <v>86</v>
      </c>
      <c r="K9" s="4">
        <v>88</v>
      </c>
      <c r="L9" s="4">
        <v>95</v>
      </c>
      <c r="M9" s="4">
        <v>90</v>
      </c>
      <c r="N9" s="4">
        <v>89</v>
      </c>
      <c r="O9" s="4">
        <v>95</v>
      </c>
      <c r="P9" s="10">
        <f>SUM(J9:O9)/6</f>
        <v>90.5</v>
      </c>
    </row>
    <row r="10" spans="2:17" x14ac:dyDescent="0.25">
      <c r="B10" s="6">
        <f>B9+1</f>
        <v>2</v>
      </c>
      <c r="C10" s="6" t="s">
        <v>111</v>
      </c>
      <c r="D10" s="35" t="s">
        <v>94</v>
      </c>
      <c r="E10" s="36" t="s">
        <v>94</v>
      </c>
      <c r="F10" s="36" t="s">
        <v>94</v>
      </c>
      <c r="G10" s="36" t="s">
        <v>94</v>
      </c>
      <c r="H10" s="36" t="s">
        <v>94</v>
      </c>
      <c r="I10" s="37" t="s">
        <v>94</v>
      </c>
      <c r="J10" s="4">
        <v>85</v>
      </c>
      <c r="K10" s="4">
        <v>88</v>
      </c>
      <c r="L10" s="4">
        <v>95</v>
      </c>
      <c r="M10" s="4">
        <v>90</v>
      </c>
      <c r="N10" s="4">
        <v>89</v>
      </c>
      <c r="O10" s="4">
        <v>95</v>
      </c>
      <c r="P10" s="10">
        <f t="shared" ref="P10:P25" si="0">SUM(J10:O10)/6</f>
        <v>90.333333333333329</v>
      </c>
    </row>
    <row r="11" spans="2:17" x14ac:dyDescent="0.25">
      <c r="B11" s="6">
        <f t="shared" ref="B11:B53" si="1">B10+1</f>
        <v>3</v>
      </c>
      <c r="C11" s="6" t="s">
        <v>112</v>
      </c>
      <c r="D11" s="35" t="s">
        <v>95</v>
      </c>
      <c r="E11" s="36" t="s">
        <v>95</v>
      </c>
      <c r="F11" s="36" t="s">
        <v>95</v>
      </c>
      <c r="G11" s="36" t="s">
        <v>95</v>
      </c>
      <c r="H11" s="36" t="s">
        <v>95</v>
      </c>
      <c r="I11" s="37" t="s">
        <v>95</v>
      </c>
      <c r="J11" s="4">
        <v>85</v>
      </c>
      <c r="K11" s="4">
        <v>87</v>
      </c>
      <c r="L11" s="4">
        <v>95</v>
      </c>
      <c r="M11" s="4">
        <v>90</v>
      </c>
      <c r="N11" s="4">
        <v>89</v>
      </c>
      <c r="O11" s="4">
        <v>95</v>
      </c>
      <c r="P11" s="10">
        <f t="shared" si="0"/>
        <v>90.166666666666671</v>
      </c>
    </row>
    <row r="12" spans="2:17" x14ac:dyDescent="0.25">
      <c r="B12" s="6">
        <f t="shared" si="1"/>
        <v>4</v>
      </c>
      <c r="C12" s="6" t="s">
        <v>113</v>
      </c>
      <c r="D12" s="35" t="s">
        <v>96</v>
      </c>
      <c r="E12" s="36" t="s">
        <v>96</v>
      </c>
      <c r="F12" s="36" t="s">
        <v>96</v>
      </c>
      <c r="G12" s="36" t="s">
        <v>96</v>
      </c>
      <c r="H12" s="36" t="s">
        <v>96</v>
      </c>
      <c r="I12" s="37" t="s">
        <v>96</v>
      </c>
      <c r="J12" s="4">
        <v>85</v>
      </c>
      <c r="K12" s="4">
        <v>88</v>
      </c>
      <c r="L12" s="4">
        <v>95</v>
      </c>
      <c r="M12" s="4">
        <v>90</v>
      </c>
      <c r="N12" s="4">
        <v>90</v>
      </c>
      <c r="O12" s="4">
        <v>95</v>
      </c>
      <c r="P12" s="10">
        <f t="shared" si="0"/>
        <v>90.5</v>
      </c>
    </row>
    <row r="13" spans="2:17" x14ac:dyDescent="0.25">
      <c r="B13" s="6">
        <f t="shared" si="1"/>
        <v>5</v>
      </c>
      <c r="C13" s="6" t="s">
        <v>114</v>
      </c>
      <c r="D13" s="35" t="s">
        <v>97</v>
      </c>
      <c r="E13" s="36" t="s">
        <v>97</v>
      </c>
      <c r="F13" s="36" t="s">
        <v>97</v>
      </c>
      <c r="G13" s="36" t="s">
        <v>97</v>
      </c>
      <c r="H13" s="36" t="s">
        <v>97</v>
      </c>
      <c r="I13" s="37" t="s">
        <v>97</v>
      </c>
      <c r="J13" s="4">
        <v>86</v>
      </c>
      <c r="K13" s="4">
        <v>88</v>
      </c>
      <c r="L13" s="4">
        <v>95</v>
      </c>
      <c r="M13" s="4">
        <v>90</v>
      </c>
      <c r="N13" s="4">
        <v>90</v>
      </c>
      <c r="O13" s="4">
        <v>95</v>
      </c>
      <c r="P13" s="10">
        <f t="shared" si="0"/>
        <v>90.666666666666671</v>
      </c>
    </row>
    <row r="14" spans="2:17" x14ac:dyDescent="0.25">
      <c r="B14" s="6">
        <f t="shared" si="1"/>
        <v>6</v>
      </c>
      <c r="C14" s="6" t="s">
        <v>115</v>
      </c>
      <c r="D14" s="35" t="s">
        <v>98</v>
      </c>
      <c r="E14" s="36" t="s">
        <v>98</v>
      </c>
      <c r="F14" s="36" t="s">
        <v>98</v>
      </c>
      <c r="G14" s="36" t="s">
        <v>98</v>
      </c>
      <c r="H14" s="36" t="s">
        <v>98</v>
      </c>
      <c r="I14" s="37" t="s">
        <v>98</v>
      </c>
      <c r="J14" s="4">
        <v>86</v>
      </c>
      <c r="K14" s="4">
        <v>88</v>
      </c>
      <c r="L14" s="4">
        <v>95</v>
      </c>
      <c r="M14" s="4">
        <v>90</v>
      </c>
      <c r="N14" s="4">
        <v>90</v>
      </c>
      <c r="O14" s="4">
        <v>95</v>
      </c>
      <c r="P14" s="10">
        <f t="shared" si="0"/>
        <v>90.666666666666671</v>
      </c>
    </row>
    <row r="15" spans="2:17" x14ac:dyDescent="0.25">
      <c r="B15" s="6">
        <f t="shared" si="1"/>
        <v>7</v>
      </c>
      <c r="C15" s="6" t="s">
        <v>116</v>
      </c>
      <c r="D15" s="35" t="s">
        <v>99</v>
      </c>
      <c r="E15" s="36" t="s">
        <v>99</v>
      </c>
      <c r="F15" s="36" t="s">
        <v>99</v>
      </c>
      <c r="G15" s="36" t="s">
        <v>99</v>
      </c>
      <c r="H15" s="36" t="s">
        <v>99</v>
      </c>
      <c r="I15" s="37" t="s">
        <v>99</v>
      </c>
      <c r="J15" s="4">
        <v>87</v>
      </c>
      <c r="K15" s="4">
        <v>85</v>
      </c>
      <c r="L15" s="4">
        <v>95</v>
      </c>
      <c r="M15" s="4">
        <v>90</v>
      </c>
      <c r="N15" s="4">
        <v>90</v>
      </c>
      <c r="O15" s="4">
        <v>95</v>
      </c>
      <c r="P15" s="10">
        <f t="shared" si="0"/>
        <v>90.333333333333329</v>
      </c>
    </row>
    <row r="16" spans="2:17" x14ac:dyDescent="0.25">
      <c r="B16" s="6">
        <f t="shared" si="1"/>
        <v>8</v>
      </c>
      <c r="C16" s="6" t="s">
        <v>117</v>
      </c>
      <c r="D16" s="35" t="s">
        <v>100</v>
      </c>
      <c r="E16" s="36" t="s">
        <v>100</v>
      </c>
      <c r="F16" s="36" t="s">
        <v>100</v>
      </c>
      <c r="G16" s="36" t="s">
        <v>100</v>
      </c>
      <c r="H16" s="36" t="s">
        <v>100</v>
      </c>
      <c r="I16" s="37" t="s">
        <v>100</v>
      </c>
      <c r="J16" s="4">
        <v>85</v>
      </c>
      <c r="K16" s="4">
        <v>85</v>
      </c>
      <c r="L16" s="4">
        <v>95</v>
      </c>
      <c r="M16" s="4">
        <v>90</v>
      </c>
      <c r="N16" s="4">
        <v>89</v>
      </c>
      <c r="O16" s="4">
        <v>95</v>
      </c>
      <c r="P16" s="10">
        <f t="shared" si="0"/>
        <v>89.833333333333329</v>
      </c>
    </row>
    <row r="17" spans="2:16" x14ac:dyDescent="0.25">
      <c r="B17" s="6">
        <f t="shared" si="1"/>
        <v>9</v>
      </c>
      <c r="C17" s="6" t="s">
        <v>118</v>
      </c>
      <c r="D17" s="35" t="s">
        <v>101</v>
      </c>
      <c r="E17" s="36" t="s">
        <v>101</v>
      </c>
      <c r="F17" s="36" t="s">
        <v>101</v>
      </c>
      <c r="G17" s="36" t="s">
        <v>101</v>
      </c>
      <c r="H17" s="36" t="s">
        <v>101</v>
      </c>
      <c r="I17" s="37" t="s">
        <v>101</v>
      </c>
      <c r="J17" s="4">
        <v>85</v>
      </c>
      <c r="K17" s="4">
        <v>85</v>
      </c>
      <c r="L17" s="4">
        <v>95</v>
      </c>
      <c r="M17" s="4">
        <v>90</v>
      </c>
      <c r="N17" s="4">
        <v>89</v>
      </c>
      <c r="O17" s="4">
        <v>95</v>
      </c>
      <c r="P17" s="10">
        <f t="shared" si="0"/>
        <v>89.833333333333329</v>
      </c>
    </row>
    <row r="18" spans="2:16" x14ac:dyDescent="0.25">
      <c r="B18" s="6">
        <f t="shared" si="1"/>
        <v>10</v>
      </c>
      <c r="C18" s="6" t="s">
        <v>119</v>
      </c>
      <c r="D18" s="35" t="s">
        <v>102</v>
      </c>
      <c r="E18" s="36" t="s">
        <v>102</v>
      </c>
      <c r="F18" s="36" t="s">
        <v>102</v>
      </c>
      <c r="G18" s="36" t="s">
        <v>102</v>
      </c>
      <c r="H18" s="36" t="s">
        <v>102</v>
      </c>
      <c r="I18" s="37" t="s">
        <v>102</v>
      </c>
      <c r="J18" s="4">
        <v>87</v>
      </c>
      <c r="K18" s="4">
        <v>85</v>
      </c>
      <c r="L18" s="4">
        <v>95</v>
      </c>
      <c r="M18" s="4">
        <v>90</v>
      </c>
      <c r="N18" s="4">
        <v>90</v>
      </c>
      <c r="O18" s="4">
        <v>95</v>
      </c>
      <c r="P18" s="10">
        <f t="shared" si="0"/>
        <v>90.333333333333329</v>
      </c>
    </row>
    <row r="19" spans="2:16" x14ac:dyDescent="0.25">
      <c r="B19" s="6">
        <f t="shared" si="1"/>
        <v>11</v>
      </c>
      <c r="C19" s="6" t="s">
        <v>120</v>
      </c>
      <c r="D19" s="35" t="s">
        <v>103</v>
      </c>
      <c r="E19" s="36" t="s">
        <v>103</v>
      </c>
      <c r="F19" s="36" t="s">
        <v>103</v>
      </c>
      <c r="G19" s="36" t="s">
        <v>103</v>
      </c>
      <c r="H19" s="36" t="s">
        <v>103</v>
      </c>
      <c r="I19" s="37" t="s">
        <v>103</v>
      </c>
      <c r="J19" s="4">
        <v>88</v>
      </c>
      <c r="K19" s="4">
        <v>88</v>
      </c>
      <c r="L19" s="4">
        <v>95</v>
      </c>
      <c r="M19" s="4">
        <v>90</v>
      </c>
      <c r="N19" s="4">
        <v>91</v>
      </c>
      <c r="O19" s="4">
        <v>95</v>
      </c>
      <c r="P19" s="10">
        <f t="shared" si="0"/>
        <v>91.166666666666671</v>
      </c>
    </row>
    <row r="20" spans="2:16" x14ac:dyDescent="0.25">
      <c r="B20" s="6">
        <f t="shared" si="1"/>
        <v>12</v>
      </c>
      <c r="C20" s="6" t="s">
        <v>121</v>
      </c>
      <c r="D20" s="35" t="s">
        <v>104</v>
      </c>
      <c r="E20" s="36" t="s">
        <v>104</v>
      </c>
      <c r="F20" s="36" t="s">
        <v>104</v>
      </c>
      <c r="G20" s="36" t="s">
        <v>104</v>
      </c>
      <c r="H20" s="36" t="s">
        <v>104</v>
      </c>
      <c r="I20" s="37" t="s">
        <v>104</v>
      </c>
      <c r="J20" s="4">
        <v>88</v>
      </c>
      <c r="K20" s="4">
        <v>88</v>
      </c>
      <c r="L20" s="4">
        <v>95</v>
      </c>
      <c r="M20" s="4">
        <v>90</v>
      </c>
      <c r="N20" s="4">
        <v>90</v>
      </c>
      <c r="O20" s="4">
        <v>95</v>
      </c>
      <c r="P20" s="10">
        <f t="shared" si="0"/>
        <v>91</v>
      </c>
    </row>
    <row r="21" spans="2:16" x14ac:dyDescent="0.25">
      <c r="B21" s="6">
        <f t="shared" si="1"/>
        <v>13</v>
      </c>
      <c r="C21" s="6" t="s">
        <v>122</v>
      </c>
      <c r="D21" s="35" t="s">
        <v>105</v>
      </c>
      <c r="E21" s="36" t="s">
        <v>105</v>
      </c>
      <c r="F21" s="36" t="s">
        <v>105</v>
      </c>
      <c r="G21" s="36" t="s">
        <v>105</v>
      </c>
      <c r="H21" s="36" t="s">
        <v>105</v>
      </c>
      <c r="I21" s="37" t="s">
        <v>105</v>
      </c>
      <c r="J21" s="4">
        <v>88</v>
      </c>
      <c r="K21" s="4">
        <v>86</v>
      </c>
      <c r="L21" s="4">
        <v>95</v>
      </c>
      <c r="M21" s="4">
        <v>90</v>
      </c>
      <c r="N21" s="4">
        <v>90</v>
      </c>
      <c r="O21" s="4">
        <v>95</v>
      </c>
      <c r="P21" s="10">
        <f t="shared" si="0"/>
        <v>90.666666666666671</v>
      </c>
    </row>
    <row r="22" spans="2:16" x14ac:dyDescent="0.25">
      <c r="B22" s="6">
        <f t="shared" si="1"/>
        <v>14</v>
      </c>
      <c r="C22" s="6" t="s">
        <v>123</v>
      </c>
      <c r="D22" s="35" t="s">
        <v>106</v>
      </c>
      <c r="E22" s="36" t="s">
        <v>106</v>
      </c>
      <c r="F22" s="36" t="s">
        <v>106</v>
      </c>
      <c r="G22" s="36" t="s">
        <v>106</v>
      </c>
      <c r="H22" s="36" t="s">
        <v>106</v>
      </c>
      <c r="I22" s="37" t="s">
        <v>106</v>
      </c>
      <c r="J22" s="4">
        <v>86</v>
      </c>
      <c r="K22" s="4">
        <v>87</v>
      </c>
      <c r="L22" s="4">
        <v>95</v>
      </c>
      <c r="M22" s="4">
        <v>90</v>
      </c>
      <c r="N22" s="4">
        <v>91</v>
      </c>
      <c r="O22" s="4">
        <v>95</v>
      </c>
      <c r="P22" s="10">
        <f t="shared" si="0"/>
        <v>90.666666666666671</v>
      </c>
    </row>
    <row r="23" spans="2:16" x14ac:dyDescent="0.25">
      <c r="B23" s="6">
        <f t="shared" si="1"/>
        <v>15</v>
      </c>
      <c r="C23" s="6" t="s">
        <v>124</v>
      </c>
      <c r="D23" s="35" t="s">
        <v>107</v>
      </c>
      <c r="E23" s="36" t="s">
        <v>107</v>
      </c>
      <c r="F23" s="36" t="s">
        <v>107</v>
      </c>
      <c r="G23" s="36" t="s">
        <v>107</v>
      </c>
      <c r="H23" s="36" t="s">
        <v>107</v>
      </c>
      <c r="I23" s="37" t="s">
        <v>107</v>
      </c>
      <c r="J23" s="4">
        <v>86</v>
      </c>
      <c r="K23" s="4">
        <v>87</v>
      </c>
      <c r="L23" s="4">
        <v>95</v>
      </c>
      <c r="M23" s="4">
        <v>90</v>
      </c>
      <c r="N23" s="4">
        <v>90</v>
      </c>
      <c r="O23" s="4">
        <v>95</v>
      </c>
      <c r="P23" s="10">
        <f t="shared" si="0"/>
        <v>90.5</v>
      </c>
    </row>
    <row r="24" spans="2:16" x14ac:dyDescent="0.25">
      <c r="B24" s="6">
        <f t="shared" si="1"/>
        <v>16</v>
      </c>
      <c r="C24" s="6" t="s">
        <v>125</v>
      </c>
      <c r="D24" s="35" t="s">
        <v>108</v>
      </c>
      <c r="E24" s="36" t="s">
        <v>108</v>
      </c>
      <c r="F24" s="36" t="s">
        <v>108</v>
      </c>
      <c r="G24" s="36" t="s">
        <v>108</v>
      </c>
      <c r="H24" s="36" t="s">
        <v>108</v>
      </c>
      <c r="I24" s="37" t="s">
        <v>108</v>
      </c>
      <c r="J24" s="4">
        <v>85</v>
      </c>
      <c r="K24" s="4">
        <v>88</v>
      </c>
      <c r="L24" s="4">
        <v>95</v>
      </c>
      <c r="M24" s="4">
        <v>90</v>
      </c>
      <c r="N24" s="4">
        <v>90</v>
      </c>
      <c r="O24" s="4">
        <v>95</v>
      </c>
      <c r="P24" s="10">
        <f t="shared" si="0"/>
        <v>90.5</v>
      </c>
    </row>
    <row r="25" spans="2:16" x14ac:dyDescent="0.25">
      <c r="B25" s="6">
        <f t="shared" si="1"/>
        <v>17</v>
      </c>
      <c r="C25" s="6" t="s">
        <v>126</v>
      </c>
      <c r="D25" s="35" t="s">
        <v>109</v>
      </c>
      <c r="E25" s="36" t="s">
        <v>109</v>
      </c>
      <c r="F25" s="36" t="s">
        <v>109</v>
      </c>
      <c r="G25" s="36" t="s">
        <v>109</v>
      </c>
      <c r="H25" s="36" t="s">
        <v>109</v>
      </c>
      <c r="I25" s="37" t="s">
        <v>109</v>
      </c>
      <c r="J25" s="4">
        <v>85</v>
      </c>
      <c r="K25" s="4">
        <v>88</v>
      </c>
      <c r="L25" s="4">
        <v>95</v>
      </c>
      <c r="M25" s="4">
        <v>90</v>
      </c>
      <c r="N25" s="4">
        <v>90</v>
      </c>
      <c r="O25" s="4">
        <v>100</v>
      </c>
      <c r="P25" s="10">
        <f t="shared" si="0"/>
        <v>91.333333333333329</v>
      </c>
    </row>
    <row r="26" spans="2:16" x14ac:dyDescent="0.2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10"/>
    </row>
    <row r="27" spans="2:16" x14ac:dyDescent="0.2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10"/>
    </row>
    <row r="28" spans="2:16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20"/>
      <c r="K28" s="20"/>
      <c r="L28" s="4"/>
      <c r="M28" s="4"/>
      <c r="N28" s="4"/>
      <c r="O28" s="4"/>
      <c r="P28" s="10"/>
    </row>
    <row r="29" spans="2:16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10"/>
    </row>
    <row r="30" spans="2:16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10"/>
    </row>
    <row r="31" spans="2:16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10"/>
    </row>
    <row r="32" spans="2:16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10"/>
    </row>
    <row r="33" spans="2:16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10"/>
    </row>
    <row r="34" spans="2:16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10"/>
    </row>
    <row r="35" spans="2:16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10"/>
    </row>
    <row r="36" spans="2:16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10"/>
    </row>
    <row r="37" spans="2:16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10"/>
    </row>
    <row r="38" spans="2:16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10"/>
    </row>
    <row r="39" spans="2:16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10"/>
    </row>
    <row r="40" spans="2:16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10"/>
    </row>
    <row r="41" spans="2:16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10"/>
    </row>
    <row r="43" spans="2:16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10"/>
    </row>
    <row r="44" spans="2:16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10"/>
    </row>
    <row r="45" spans="2:16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10"/>
    </row>
    <row r="54" spans="2:16" x14ac:dyDescent="0.25">
      <c r="C54" s="24"/>
      <c r="D54" s="24"/>
      <c r="E54" s="1"/>
      <c r="H54" s="26" t="s">
        <v>18</v>
      </c>
      <c r="I54" s="26"/>
      <c r="J54" s="11">
        <f>COUNTIF(J9:J53,"&gt;=70")</f>
        <v>17</v>
      </c>
      <c r="K54" s="11">
        <f t="shared" ref="K54:O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17</v>
      </c>
      <c r="O54" s="11">
        <f t="shared" si="2"/>
        <v>17</v>
      </c>
      <c r="P54" s="15">
        <f t="shared" ref="P54" si="3">COUNTIF(P9:P48,"&gt;=70")</f>
        <v>17</v>
      </c>
    </row>
    <row r="55" spans="2:16" x14ac:dyDescent="0.25">
      <c r="C55" s="24"/>
      <c r="D55" s="24"/>
      <c r="E55" s="8"/>
      <c r="H55" s="27" t="s">
        <v>19</v>
      </c>
      <c r="I55" s="27"/>
      <c r="J55" s="12">
        <f>COUNTIF(J9:J53,"&lt;70")</f>
        <v>0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</row>
    <row r="56" spans="2:16" x14ac:dyDescent="0.25">
      <c r="C56" s="24"/>
      <c r="D56" s="24"/>
      <c r="E56" s="24"/>
      <c r="H56" s="27" t="s">
        <v>20</v>
      </c>
      <c r="I56" s="27"/>
      <c r="J56" s="12">
        <f>COUNT(J9:J53)</f>
        <v>17</v>
      </c>
      <c r="K56" s="12">
        <f t="shared" ref="K56:P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</row>
    <row r="57" spans="2:16" x14ac:dyDescent="0.25">
      <c r="C57" s="24"/>
      <c r="D57" s="24"/>
      <c r="E57" s="1"/>
      <c r="H57" s="28" t="s">
        <v>15</v>
      </c>
      <c r="I57" s="28"/>
      <c r="J57" s="13">
        <f>J54/J56</f>
        <v>1</v>
      </c>
      <c r="K57" s="14">
        <f t="shared" ref="K57:P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>
        <f t="shared" si="6"/>
        <v>1</v>
      </c>
    </row>
    <row r="58" spans="2:16" x14ac:dyDescent="0.25">
      <c r="C58" s="24"/>
      <c r="D58" s="24"/>
      <c r="E58" s="1"/>
      <c r="H58" s="28" t="s">
        <v>16</v>
      </c>
      <c r="I58" s="28"/>
      <c r="J58" s="13">
        <f>J55/J56</f>
        <v>0</v>
      </c>
      <c r="K58" s="13">
        <f t="shared" ref="K58:P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0</v>
      </c>
      <c r="P58" s="14">
        <f t="shared" si="7"/>
        <v>0</v>
      </c>
    </row>
    <row r="59" spans="2:16" x14ac:dyDescent="0.25">
      <c r="C59" s="24"/>
      <c r="D59" s="24"/>
      <c r="E59" s="8"/>
    </row>
    <row r="60" spans="2:16" x14ac:dyDescent="0.25">
      <c r="C60" s="1"/>
      <c r="D60" s="1"/>
      <c r="E60" s="8"/>
    </row>
    <row r="61" spans="2:16" x14ac:dyDescent="0.25">
      <c r="J61" s="29"/>
      <c r="K61" s="29"/>
      <c r="L61" s="29"/>
      <c r="M61" s="29"/>
      <c r="N61" s="29"/>
      <c r="O61" s="29"/>
    </row>
    <row r="62" spans="2:16" x14ac:dyDescent="0.25">
      <c r="J62" s="23" t="s">
        <v>17</v>
      </c>
      <c r="K62" s="23"/>
      <c r="L62" s="23"/>
      <c r="M62" s="23"/>
      <c r="N62" s="23"/>
      <c r="O62" s="23"/>
    </row>
  </sheetData>
  <mergeCells count="66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topLeftCell="A7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8" t="s">
        <v>175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"/>
      <c r="Q2" s="2"/>
    </row>
    <row r="3" spans="2:17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"/>
      <c r="Q3" s="1"/>
    </row>
    <row r="4" spans="2:17" x14ac:dyDescent="0.25">
      <c r="C4" t="s">
        <v>0</v>
      </c>
      <c r="D4" s="30" t="s">
        <v>171</v>
      </c>
      <c r="E4" s="30"/>
      <c r="F4" s="30"/>
      <c r="G4" s="30"/>
      <c r="I4" t="s">
        <v>1</v>
      </c>
      <c r="J4" s="31" t="s">
        <v>174</v>
      </c>
      <c r="K4" s="31"/>
      <c r="M4" t="s">
        <v>2</v>
      </c>
      <c r="N4" s="32">
        <v>45301</v>
      </c>
      <c r="O4" s="32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1" t="s">
        <v>91</v>
      </c>
      <c r="E6" s="31"/>
      <c r="F6" s="31"/>
      <c r="G6" s="31"/>
      <c r="I6" s="24" t="s">
        <v>21</v>
      </c>
      <c r="J6" s="24"/>
      <c r="K6" s="18" t="s">
        <v>170</v>
      </c>
      <c r="L6" s="18"/>
      <c r="M6" s="18"/>
      <c r="N6" s="18"/>
      <c r="O6" s="18"/>
      <c r="P6" s="1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16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9" t="s">
        <v>22</v>
      </c>
    </row>
    <row r="9" spans="2:17" x14ac:dyDescent="0.25">
      <c r="B9" s="4">
        <v>1</v>
      </c>
      <c r="C9" s="4" t="s">
        <v>148</v>
      </c>
      <c r="D9" s="35" t="s">
        <v>127</v>
      </c>
      <c r="E9" s="36" t="s">
        <v>127</v>
      </c>
      <c r="F9" s="36" t="s">
        <v>127</v>
      </c>
      <c r="G9" s="36" t="s">
        <v>127</v>
      </c>
      <c r="H9" s="36" t="s">
        <v>127</v>
      </c>
      <c r="I9" s="37" t="s">
        <v>127</v>
      </c>
      <c r="J9" s="16">
        <v>89</v>
      </c>
      <c r="K9" s="4">
        <v>90</v>
      </c>
      <c r="L9" s="4">
        <v>95</v>
      </c>
      <c r="M9" s="4">
        <v>91</v>
      </c>
      <c r="N9" s="4">
        <v>90</v>
      </c>
      <c r="O9" s="4">
        <v>94</v>
      </c>
      <c r="P9" s="10">
        <f>SUM(J9:O9)/6</f>
        <v>91.5</v>
      </c>
    </row>
    <row r="10" spans="2:17" x14ac:dyDescent="0.25">
      <c r="B10" s="6">
        <v>2</v>
      </c>
      <c r="C10" s="6" t="s">
        <v>149</v>
      </c>
      <c r="D10" s="35" t="s">
        <v>128</v>
      </c>
      <c r="E10" s="36" t="s">
        <v>128</v>
      </c>
      <c r="F10" s="36" t="s">
        <v>128</v>
      </c>
      <c r="G10" s="36" t="s">
        <v>128</v>
      </c>
      <c r="H10" s="36" t="s">
        <v>128</v>
      </c>
      <c r="I10" s="37" t="s">
        <v>128</v>
      </c>
      <c r="J10" s="16">
        <v>89</v>
      </c>
      <c r="K10" s="4">
        <v>90</v>
      </c>
      <c r="L10" s="4">
        <v>95</v>
      </c>
      <c r="M10" s="4">
        <v>91</v>
      </c>
      <c r="N10" s="4">
        <v>90</v>
      </c>
      <c r="O10" s="4">
        <v>95</v>
      </c>
      <c r="P10" s="10">
        <f t="shared" ref="P10:P31" si="0">SUM(J10:O10)/6</f>
        <v>91.666666666666671</v>
      </c>
    </row>
    <row r="11" spans="2:17" x14ac:dyDescent="0.25">
      <c r="B11" s="6">
        <f>B10+1</f>
        <v>3</v>
      </c>
      <c r="C11" s="6" t="s">
        <v>81</v>
      </c>
      <c r="D11" s="35" t="s">
        <v>82</v>
      </c>
      <c r="E11" s="36" t="s">
        <v>82</v>
      </c>
      <c r="F11" s="36" t="s">
        <v>82</v>
      </c>
      <c r="G11" s="36" t="s">
        <v>82</v>
      </c>
      <c r="H11" s="36" t="s">
        <v>82</v>
      </c>
      <c r="I11" s="37" t="s">
        <v>82</v>
      </c>
      <c r="J11" s="19">
        <v>0</v>
      </c>
      <c r="K11" s="19">
        <v>0</v>
      </c>
      <c r="L11" s="4">
        <v>0</v>
      </c>
      <c r="M11" s="4">
        <v>85</v>
      </c>
      <c r="N11" s="4">
        <v>85</v>
      </c>
      <c r="O11" s="4">
        <v>85</v>
      </c>
      <c r="P11" s="10">
        <f t="shared" si="0"/>
        <v>42.5</v>
      </c>
    </row>
    <row r="12" spans="2:17" x14ac:dyDescent="0.25">
      <c r="B12" s="6">
        <f t="shared" ref="B12:B53" si="1">B11+1</f>
        <v>4</v>
      </c>
      <c r="C12" s="6" t="s">
        <v>150</v>
      </c>
      <c r="D12" s="35" t="s">
        <v>129</v>
      </c>
      <c r="E12" s="36" t="s">
        <v>129</v>
      </c>
      <c r="F12" s="36" t="s">
        <v>129</v>
      </c>
      <c r="G12" s="36" t="s">
        <v>129</v>
      </c>
      <c r="H12" s="36" t="s">
        <v>129</v>
      </c>
      <c r="I12" s="37" t="s">
        <v>129</v>
      </c>
      <c r="J12" s="16">
        <v>90</v>
      </c>
      <c r="K12" s="4">
        <v>90</v>
      </c>
      <c r="L12" s="4">
        <v>95</v>
      </c>
      <c r="M12" s="4">
        <v>90</v>
      </c>
      <c r="N12" s="4">
        <v>85</v>
      </c>
      <c r="O12" s="4">
        <v>90</v>
      </c>
      <c r="P12" s="10">
        <f t="shared" si="0"/>
        <v>90</v>
      </c>
    </row>
    <row r="13" spans="2:17" x14ac:dyDescent="0.25">
      <c r="B13" s="6">
        <f t="shared" si="1"/>
        <v>5</v>
      </c>
      <c r="C13" s="6" t="s">
        <v>151</v>
      </c>
      <c r="D13" s="35" t="s">
        <v>130</v>
      </c>
      <c r="E13" s="36" t="s">
        <v>130</v>
      </c>
      <c r="F13" s="36" t="s">
        <v>130</v>
      </c>
      <c r="G13" s="36" t="s">
        <v>130</v>
      </c>
      <c r="H13" s="36" t="s">
        <v>130</v>
      </c>
      <c r="I13" s="37" t="s">
        <v>130</v>
      </c>
      <c r="J13" s="16">
        <v>89</v>
      </c>
      <c r="K13" s="4">
        <v>90</v>
      </c>
      <c r="L13" s="4">
        <v>95</v>
      </c>
      <c r="M13" s="4">
        <v>90</v>
      </c>
      <c r="N13" s="4">
        <v>90</v>
      </c>
      <c r="O13" s="4">
        <v>89</v>
      </c>
      <c r="P13" s="10">
        <f t="shared" si="0"/>
        <v>90.5</v>
      </c>
    </row>
    <row r="14" spans="2:17" x14ac:dyDescent="0.25">
      <c r="B14" s="6">
        <f t="shared" si="1"/>
        <v>6</v>
      </c>
      <c r="C14" s="6" t="s">
        <v>152</v>
      </c>
      <c r="D14" s="35" t="s">
        <v>131</v>
      </c>
      <c r="E14" s="36" t="s">
        <v>131</v>
      </c>
      <c r="F14" s="36" t="s">
        <v>131</v>
      </c>
      <c r="G14" s="36" t="s">
        <v>131</v>
      </c>
      <c r="H14" s="36" t="s">
        <v>131</v>
      </c>
      <c r="I14" s="37" t="s">
        <v>131</v>
      </c>
      <c r="J14" s="16">
        <v>90</v>
      </c>
      <c r="K14" s="4">
        <v>90</v>
      </c>
      <c r="L14" s="4">
        <v>95</v>
      </c>
      <c r="M14" s="4">
        <v>90</v>
      </c>
      <c r="N14" s="4">
        <v>90</v>
      </c>
      <c r="O14" s="4">
        <v>90</v>
      </c>
      <c r="P14" s="10">
        <f t="shared" si="0"/>
        <v>90.833333333333329</v>
      </c>
    </row>
    <row r="15" spans="2:17" x14ac:dyDescent="0.25">
      <c r="B15" s="6">
        <f t="shared" si="1"/>
        <v>7</v>
      </c>
      <c r="C15" s="6" t="s">
        <v>83</v>
      </c>
      <c r="D15" s="35" t="s">
        <v>84</v>
      </c>
      <c r="E15" s="36" t="s">
        <v>84</v>
      </c>
      <c r="F15" s="36" t="s">
        <v>84</v>
      </c>
      <c r="G15" s="36" t="s">
        <v>84</v>
      </c>
      <c r="H15" s="36" t="s">
        <v>84</v>
      </c>
      <c r="I15" s="37" t="s">
        <v>84</v>
      </c>
      <c r="J15" s="16">
        <v>90</v>
      </c>
      <c r="K15" s="4">
        <v>90</v>
      </c>
      <c r="L15" s="4">
        <v>95</v>
      </c>
      <c r="M15" s="4">
        <v>90</v>
      </c>
      <c r="N15" s="4">
        <v>85</v>
      </c>
      <c r="O15" s="4">
        <v>89</v>
      </c>
      <c r="P15" s="10">
        <f t="shared" si="0"/>
        <v>89.833333333333329</v>
      </c>
    </row>
    <row r="16" spans="2:17" x14ac:dyDescent="0.25">
      <c r="B16" s="6">
        <f t="shared" si="1"/>
        <v>8</v>
      </c>
      <c r="C16" s="6" t="s">
        <v>153</v>
      </c>
      <c r="D16" s="35" t="s">
        <v>132</v>
      </c>
      <c r="E16" s="36" t="s">
        <v>132</v>
      </c>
      <c r="F16" s="36" t="s">
        <v>132</v>
      </c>
      <c r="G16" s="36" t="s">
        <v>132</v>
      </c>
      <c r="H16" s="36" t="s">
        <v>132</v>
      </c>
      <c r="I16" s="37" t="s">
        <v>132</v>
      </c>
      <c r="J16" s="16">
        <v>90</v>
      </c>
      <c r="K16" s="4">
        <v>90</v>
      </c>
      <c r="L16" s="4">
        <v>95</v>
      </c>
      <c r="M16" s="4">
        <v>0</v>
      </c>
      <c r="N16" s="4">
        <v>0</v>
      </c>
      <c r="O16" s="4">
        <v>0</v>
      </c>
      <c r="P16" s="10">
        <f t="shared" si="0"/>
        <v>45.833333333333336</v>
      </c>
    </row>
    <row r="17" spans="2:16" x14ac:dyDescent="0.25">
      <c r="B17" s="6">
        <f t="shared" si="1"/>
        <v>9</v>
      </c>
      <c r="C17" s="6" t="s">
        <v>154</v>
      </c>
      <c r="D17" s="35" t="s">
        <v>133</v>
      </c>
      <c r="E17" s="36" t="s">
        <v>133</v>
      </c>
      <c r="F17" s="36" t="s">
        <v>133</v>
      </c>
      <c r="G17" s="36" t="s">
        <v>133</v>
      </c>
      <c r="H17" s="36" t="s">
        <v>133</v>
      </c>
      <c r="I17" s="37" t="s">
        <v>133</v>
      </c>
      <c r="J17" s="16">
        <v>90</v>
      </c>
      <c r="K17" s="4">
        <v>90</v>
      </c>
      <c r="L17" s="4">
        <v>95</v>
      </c>
      <c r="M17" s="4">
        <v>90</v>
      </c>
      <c r="N17" s="4">
        <v>90</v>
      </c>
      <c r="O17" s="4">
        <v>94</v>
      </c>
      <c r="P17" s="10">
        <f t="shared" si="0"/>
        <v>91.5</v>
      </c>
    </row>
    <row r="18" spans="2:16" x14ac:dyDescent="0.25">
      <c r="B18" s="6">
        <f t="shared" si="1"/>
        <v>10</v>
      </c>
      <c r="C18" s="6" t="s">
        <v>155</v>
      </c>
      <c r="D18" s="35" t="s">
        <v>134</v>
      </c>
      <c r="E18" s="36" t="s">
        <v>134</v>
      </c>
      <c r="F18" s="36" t="s">
        <v>134</v>
      </c>
      <c r="G18" s="36" t="s">
        <v>134</v>
      </c>
      <c r="H18" s="36" t="s">
        <v>134</v>
      </c>
      <c r="I18" s="37" t="s">
        <v>134</v>
      </c>
      <c r="J18" s="16">
        <v>90</v>
      </c>
      <c r="K18" s="4">
        <v>90</v>
      </c>
      <c r="L18" s="4">
        <v>95</v>
      </c>
      <c r="M18" s="4">
        <v>90</v>
      </c>
      <c r="N18" s="4">
        <v>85</v>
      </c>
      <c r="O18" s="4">
        <v>94</v>
      </c>
      <c r="P18" s="10">
        <f t="shared" si="0"/>
        <v>90.666666666666671</v>
      </c>
    </row>
    <row r="19" spans="2:16" x14ac:dyDescent="0.25">
      <c r="B19" s="6">
        <f t="shared" si="1"/>
        <v>11</v>
      </c>
      <c r="C19" s="6" t="s">
        <v>156</v>
      </c>
      <c r="D19" s="35" t="s">
        <v>135</v>
      </c>
      <c r="E19" s="36" t="s">
        <v>135</v>
      </c>
      <c r="F19" s="36" t="s">
        <v>135</v>
      </c>
      <c r="G19" s="36" t="s">
        <v>135</v>
      </c>
      <c r="H19" s="36" t="s">
        <v>135</v>
      </c>
      <c r="I19" s="37" t="s">
        <v>135</v>
      </c>
      <c r="J19" s="16">
        <v>90</v>
      </c>
      <c r="K19" s="4">
        <v>90</v>
      </c>
      <c r="L19" s="4">
        <v>95</v>
      </c>
      <c r="M19" s="4">
        <v>85</v>
      </c>
      <c r="N19" s="4">
        <v>90</v>
      </c>
      <c r="O19" s="4">
        <v>95</v>
      </c>
      <c r="P19" s="10">
        <f t="shared" si="0"/>
        <v>90.833333333333329</v>
      </c>
    </row>
    <row r="20" spans="2:16" x14ac:dyDescent="0.25">
      <c r="B20" s="6">
        <f t="shared" si="1"/>
        <v>12</v>
      </c>
      <c r="C20" s="6" t="s">
        <v>157</v>
      </c>
      <c r="D20" s="35" t="s">
        <v>136</v>
      </c>
      <c r="E20" s="36" t="s">
        <v>136</v>
      </c>
      <c r="F20" s="36" t="s">
        <v>136</v>
      </c>
      <c r="G20" s="36" t="s">
        <v>136</v>
      </c>
      <c r="H20" s="36" t="s">
        <v>136</v>
      </c>
      <c r="I20" s="37" t="s">
        <v>136</v>
      </c>
      <c r="J20" s="16">
        <v>89</v>
      </c>
      <c r="K20" s="4">
        <v>90</v>
      </c>
      <c r="L20" s="4">
        <v>95</v>
      </c>
      <c r="M20" s="4">
        <v>90</v>
      </c>
      <c r="N20" s="4">
        <v>85</v>
      </c>
      <c r="O20" s="4">
        <v>90</v>
      </c>
      <c r="P20" s="10">
        <f t="shared" si="0"/>
        <v>89.833333333333329</v>
      </c>
    </row>
    <row r="21" spans="2:16" x14ac:dyDescent="0.25">
      <c r="B21" s="6">
        <f t="shared" si="1"/>
        <v>13</v>
      </c>
      <c r="C21" s="6" t="s">
        <v>158</v>
      </c>
      <c r="D21" s="35" t="s">
        <v>137</v>
      </c>
      <c r="E21" s="36" t="s">
        <v>137</v>
      </c>
      <c r="F21" s="36" t="s">
        <v>137</v>
      </c>
      <c r="G21" s="36" t="s">
        <v>137</v>
      </c>
      <c r="H21" s="36" t="s">
        <v>137</v>
      </c>
      <c r="I21" s="37" t="s">
        <v>137</v>
      </c>
      <c r="J21" s="16">
        <v>90</v>
      </c>
      <c r="K21" s="4">
        <v>90</v>
      </c>
      <c r="L21" s="4">
        <v>95</v>
      </c>
      <c r="M21" s="4">
        <v>85</v>
      </c>
      <c r="N21" s="4">
        <v>90</v>
      </c>
      <c r="O21" s="4">
        <v>91</v>
      </c>
      <c r="P21" s="10">
        <f t="shared" si="0"/>
        <v>90.166666666666671</v>
      </c>
    </row>
    <row r="22" spans="2:16" x14ac:dyDescent="0.25">
      <c r="B22" s="6">
        <f t="shared" si="1"/>
        <v>14</v>
      </c>
      <c r="C22" s="6" t="s">
        <v>159</v>
      </c>
      <c r="D22" s="35" t="s">
        <v>138</v>
      </c>
      <c r="E22" s="36" t="s">
        <v>138</v>
      </c>
      <c r="F22" s="36" t="s">
        <v>138</v>
      </c>
      <c r="G22" s="36" t="s">
        <v>138</v>
      </c>
      <c r="H22" s="36" t="s">
        <v>138</v>
      </c>
      <c r="I22" s="37" t="s">
        <v>138</v>
      </c>
      <c r="J22" s="4">
        <v>88</v>
      </c>
      <c r="K22" s="4">
        <v>90</v>
      </c>
      <c r="L22" s="4">
        <v>95</v>
      </c>
      <c r="M22" s="4">
        <v>90</v>
      </c>
      <c r="N22" s="4">
        <v>85</v>
      </c>
      <c r="O22" s="4">
        <v>91</v>
      </c>
      <c r="P22" s="10">
        <f t="shared" si="0"/>
        <v>89.833333333333329</v>
      </c>
    </row>
    <row r="23" spans="2:16" x14ac:dyDescent="0.25">
      <c r="B23" s="6">
        <f t="shared" si="1"/>
        <v>15</v>
      </c>
      <c r="C23" s="6" t="s">
        <v>160</v>
      </c>
      <c r="D23" s="35" t="s">
        <v>139</v>
      </c>
      <c r="E23" s="36" t="s">
        <v>139</v>
      </c>
      <c r="F23" s="36" t="s">
        <v>139</v>
      </c>
      <c r="G23" s="36" t="s">
        <v>139</v>
      </c>
      <c r="H23" s="36" t="s">
        <v>139</v>
      </c>
      <c r="I23" s="37" t="s">
        <v>139</v>
      </c>
      <c r="J23" s="4">
        <v>90</v>
      </c>
      <c r="K23" s="4">
        <v>90</v>
      </c>
      <c r="L23" s="4">
        <v>95</v>
      </c>
      <c r="M23" s="4">
        <v>85</v>
      </c>
      <c r="N23" s="4">
        <v>90</v>
      </c>
      <c r="O23" s="4">
        <v>90</v>
      </c>
      <c r="P23" s="10">
        <f t="shared" si="0"/>
        <v>90</v>
      </c>
    </row>
    <row r="24" spans="2:16" x14ac:dyDescent="0.25">
      <c r="B24" s="6">
        <f t="shared" si="1"/>
        <v>16</v>
      </c>
      <c r="C24" s="6" t="s">
        <v>161</v>
      </c>
      <c r="D24" s="35" t="s">
        <v>140</v>
      </c>
      <c r="E24" s="36" t="s">
        <v>140</v>
      </c>
      <c r="F24" s="36" t="s">
        <v>140</v>
      </c>
      <c r="G24" s="36" t="s">
        <v>140</v>
      </c>
      <c r="H24" s="36" t="s">
        <v>140</v>
      </c>
      <c r="I24" s="37" t="s">
        <v>140</v>
      </c>
      <c r="J24" s="4">
        <v>89</v>
      </c>
      <c r="K24" s="4">
        <v>90</v>
      </c>
      <c r="L24" s="4">
        <v>95</v>
      </c>
      <c r="M24" s="4">
        <v>91</v>
      </c>
      <c r="N24" s="4">
        <v>90</v>
      </c>
      <c r="O24" s="4">
        <v>89</v>
      </c>
      <c r="P24" s="10">
        <f t="shared" si="0"/>
        <v>90.666666666666671</v>
      </c>
    </row>
    <row r="25" spans="2:16" x14ac:dyDescent="0.25">
      <c r="B25" s="6">
        <f t="shared" si="1"/>
        <v>17</v>
      </c>
      <c r="C25" s="6" t="s">
        <v>162</v>
      </c>
      <c r="D25" s="35" t="s">
        <v>141</v>
      </c>
      <c r="E25" s="36" t="s">
        <v>141</v>
      </c>
      <c r="F25" s="36" t="s">
        <v>141</v>
      </c>
      <c r="G25" s="36" t="s">
        <v>141</v>
      </c>
      <c r="H25" s="36" t="s">
        <v>141</v>
      </c>
      <c r="I25" s="37" t="s">
        <v>141</v>
      </c>
      <c r="J25" s="4">
        <v>90</v>
      </c>
      <c r="K25" s="4">
        <v>90</v>
      </c>
      <c r="L25" s="4">
        <v>95</v>
      </c>
      <c r="M25" s="4">
        <v>89</v>
      </c>
      <c r="N25" s="4">
        <v>85</v>
      </c>
      <c r="O25" s="4">
        <v>100</v>
      </c>
      <c r="P25" s="10">
        <f t="shared" si="0"/>
        <v>91.5</v>
      </c>
    </row>
    <row r="26" spans="2:16" x14ac:dyDescent="0.25">
      <c r="B26" s="6">
        <f t="shared" si="1"/>
        <v>18</v>
      </c>
      <c r="C26" s="6" t="s">
        <v>163</v>
      </c>
      <c r="D26" s="35" t="s">
        <v>142</v>
      </c>
      <c r="E26" s="36" t="s">
        <v>142</v>
      </c>
      <c r="F26" s="36" t="s">
        <v>142</v>
      </c>
      <c r="G26" s="36" t="s">
        <v>142</v>
      </c>
      <c r="H26" s="36" t="s">
        <v>142</v>
      </c>
      <c r="I26" s="37" t="s">
        <v>142</v>
      </c>
      <c r="J26" s="4">
        <v>89</v>
      </c>
      <c r="K26" s="4">
        <v>90</v>
      </c>
      <c r="L26" s="4">
        <v>95</v>
      </c>
      <c r="M26" s="4">
        <v>90</v>
      </c>
      <c r="N26" s="4">
        <v>90</v>
      </c>
      <c r="O26" s="4">
        <v>90</v>
      </c>
      <c r="P26" s="10">
        <f t="shared" si="0"/>
        <v>90.666666666666671</v>
      </c>
    </row>
    <row r="27" spans="2:16" x14ac:dyDescent="0.25">
      <c r="B27" s="6">
        <f t="shared" si="1"/>
        <v>19</v>
      </c>
      <c r="C27" s="6" t="s">
        <v>164</v>
      </c>
      <c r="D27" s="35" t="s">
        <v>143</v>
      </c>
      <c r="E27" s="36" t="s">
        <v>143</v>
      </c>
      <c r="F27" s="36" t="s">
        <v>143</v>
      </c>
      <c r="G27" s="36" t="s">
        <v>143</v>
      </c>
      <c r="H27" s="36" t="s">
        <v>143</v>
      </c>
      <c r="I27" s="37" t="s">
        <v>143</v>
      </c>
      <c r="J27" s="4">
        <v>89</v>
      </c>
      <c r="K27" s="4">
        <v>90</v>
      </c>
      <c r="L27" s="4">
        <v>95</v>
      </c>
      <c r="M27" s="4">
        <v>89</v>
      </c>
      <c r="N27" s="4">
        <v>90</v>
      </c>
      <c r="O27" s="4">
        <v>93</v>
      </c>
      <c r="P27" s="10">
        <f t="shared" si="0"/>
        <v>91</v>
      </c>
    </row>
    <row r="28" spans="2:16" x14ac:dyDescent="0.25">
      <c r="B28" s="6">
        <f t="shared" si="1"/>
        <v>20</v>
      </c>
      <c r="C28" s="6" t="s">
        <v>165</v>
      </c>
      <c r="D28" s="35" t="s">
        <v>144</v>
      </c>
      <c r="E28" s="36" t="s">
        <v>144</v>
      </c>
      <c r="F28" s="36" t="s">
        <v>144</v>
      </c>
      <c r="G28" s="36" t="s">
        <v>144</v>
      </c>
      <c r="H28" s="36" t="s">
        <v>144</v>
      </c>
      <c r="I28" s="37" t="s">
        <v>144</v>
      </c>
      <c r="J28" s="4">
        <v>90</v>
      </c>
      <c r="K28" s="4">
        <v>90</v>
      </c>
      <c r="L28" s="4">
        <v>95</v>
      </c>
      <c r="M28" s="4">
        <v>90</v>
      </c>
      <c r="N28" s="4">
        <v>85</v>
      </c>
      <c r="O28" s="4">
        <v>100</v>
      </c>
      <c r="P28" s="10">
        <f t="shared" si="0"/>
        <v>91.666666666666671</v>
      </c>
    </row>
    <row r="29" spans="2:16" x14ac:dyDescent="0.25">
      <c r="B29" s="6">
        <f t="shared" si="1"/>
        <v>21</v>
      </c>
      <c r="C29" s="6" t="s">
        <v>166</v>
      </c>
      <c r="D29" s="35" t="s">
        <v>145</v>
      </c>
      <c r="E29" s="36" t="s">
        <v>145</v>
      </c>
      <c r="F29" s="36" t="s">
        <v>145</v>
      </c>
      <c r="G29" s="36" t="s">
        <v>145</v>
      </c>
      <c r="H29" s="36" t="s">
        <v>145</v>
      </c>
      <c r="I29" s="37" t="s">
        <v>145</v>
      </c>
      <c r="J29" s="4">
        <v>89</v>
      </c>
      <c r="K29" s="4">
        <v>90</v>
      </c>
      <c r="L29" s="4">
        <v>95</v>
      </c>
      <c r="M29" s="4">
        <v>90</v>
      </c>
      <c r="N29" s="4">
        <v>85</v>
      </c>
      <c r="O29" s="4">
        <v>92</v>
      </c>
      <c r="P29" s="10">
        <f t="shared" si="0"/>
        <v>90.166666666666671</v>
      </c>
    </row>
    <row r="30" spans="2:16" x14ac:dyDescent="0.25">
      <c r="B30" s="6">
        <f t="shared" si="1"/>
        <v>22</v>
      </c>
      <c r="C30" s="6" t="s">
        <v>167</v>
      </c>
      <c r="D30" s="35" t="s">
        <v>146</v>
      </c>
      <c r="E30" s="36" t="s">
        <v>146</v>
      </c>
      <c r="F30" s="36" t="s">
        <v>146</v>
      </c>
      <c r="G30" s="36" t="s">
        <v>146</v>
      </c>
      <c r="H30" s="36" t="s">
        <v>146</v>
      </c>
      <c r="I30" s="37" t="s">
        <v>146</v>
      </c>
      <c r="J30" s="4">
        <v>89</v>
      </c>
      <c r="K30" s="4">
        <v>90</v>
      </c>
      <c r="L30" s="4">
        <v>95</v>
      </c>
      <c r="M30" s="4">
        <v>89</v>
      </c>
      <c r="N30" s="4">
        <v>90</v>
      </c>
      <c r="O30" s="4">
        <v>90</v>
      </c>
      <c r="P30" s="10">
        <f t="shared" si="0"/>
        <v>90.5</v>
      </c>
    </row>
    <row r="31" spans="2:16" x14ac:dyDescent="0.25">
      <c r="B31" s="6">
        <f t="shared" si="1"/>
        <v>23</v>
      </c>
      <c r="C31" s="6" t="s">
        <v>168</v>
      </c>
      <c r="D31" s="35" t="s">
        <v>147</v>
      </c>
      <c r="E31" s="36" t="s">
        <v>147</v>
      </c>
      <c r="F31" s="36" t="s">
        <v>147</v>
      </c>
      <c r="G31" s="36" t="s">
        <v>147</v>
      </c>
      <c r="H31" s="36" t="s">
        <v>147</v>
      </c>
      <c r="I31" s="37" t="s">
        <v>147</v>
      </c>
      <c r="J31" s="4">
        <v>89</v>
      </c>
      <c r="K31" s="4">
        <v>90</v>
      </c>
      <c r="L31" s="4">
        <v>95</v>
      </c>
      <c r="M31" s="4">
        <v>85</v>
      </c>
      <c r="N31" s="4">
        <v>85</v>
      </c>
      <c r="O31" s="4">
        <v>90</v>
      </c>
      <c r="P31" s="10">
        <f t="shared" si="0"/>
        <v>89</v>
      </c>
    </row>
    <row r="32" spans="2:16" x14ac:dyDescent="0.25">
      <c r="B32" s="6">
        <f t="shared" si="1"/>
        <v>24</v>
      </c>
      <c r="C32" s="6"/>
      <c r="D32" s="35"/>
      <c r="E32" s="36"/>
      <c r="F32" s="36"/>
      <c r="G32" s="36"/>
      <c r="H32" s="36"/>
      <c r="I32" s="37"/>
      <c r="J32" s="4"/>
      <c r="K32" s="4"/>
      <c r="L32" s="4"/>
      <c r="M32" s="4"/>
      <c r="N32" s="4"/>
      <c r="O32" s="4"/>
      <c r="P32" s="10"/>
    </row>
    <row r="33" spans="2:16" x14ac:dyDescent="0.25">
      <c r="B33" s="6">
        <f t="shared" si="1"/>
        <v>25</v>
      </c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10"/>
    </row>
    <row r="34" spans="2:16" x14ac:dyDescent="0.25">
      <c r="B34" s="6">
        <v>26</v>
      </c>
      <c r="C34" s="6"/>
      <c r="D34" s="42"/>
      <c r="E34" s="42"/>
      <c r="F34" s="42"/>
      <c r="G34" s="42"/>
      <c r="H34" s="42"/>
      <c r="I34" s="42"/>
      <c r="J34" s="20"/>
      <c r="K34" s="20"/>
      <c r="L34" s="4"/>
      <c r="M34" s="4"/>
      <c r="N34" s="4"/>
      <c r="O34" s="4"/>
      <c r="P34" s="10"/>
    </row>
    <row r="35" spans="2:16" x14ac:dyDescent="0.25">
      <c r="B35" s="6">
        <v>27</v>
      </c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10"/>
    </row>
    <row r="36" spans="2:16" x14ac:dyDescent="0.25">
      <c r="B36" s="6"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10"/>
    </row>
    <row r="37" spans="2:16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10"/>
    </row>
    <row r="38" spans="2:16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10"/>
    </row>
    <row r="39" spans="2:16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10"/>
    </row>
    <row r="40" spans="2:16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10"/>
    </row>
    <row r="41" spans="2:16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10"/>
    </row>
    <row r="43" spans="2:16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10"/>
    </row>
    <row r="44" spans="2:16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10"/>
    </row>
    <row r="45" spans="2:16" x14ac:dyDescent="0.25">
      <c r="B45" s="6">
        <f t="shared" si="1"/>
        <v>37</v>
      </c>
      <c r="C45" s="6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38</v>
      </c>
      <c r="C46" s="6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7"/>
      <c r="D53" s="34"/>
      <c r="E53" s="34"/>
      <c r="F53" s="34"/>
      <c r="G53" s="34"/>
      <c r="H53" s="34"/>
      <c r="I53" s="34"/>
      <c r="J53" s="4"/>
      <c r="K53" s="4"/>
      <c r="L53" s="4"/>
      <c r="M53" s="4"/>
      <c r="N53" s="4"/>
      <c r="O53" s="4"/>
      <c r="P53" s="10"/>
    </row>
    <row r="54" spans="2:16" x14ac:dyDescent="0.25">
      <c r="C54" s="24"/>
      <c r="D54" s="24"/>
      <c r="E54" s="1"/>
      <c r="H54" s="26" t="s">
        <v>18</v>
      </c>
      <c r="I54" s="26"/>
      <c r="J54" s="11">
        <f>COUNTIF(J9:J53,"&gt;=70")</f>
        <v>22</v>
      </c>
      <c r="K54" s="11">
        <f t="shared" ref="K54:O54" si="2">COUNTIF(K9:K53,"&gt;=70")</f>
        <v>22</v>
      </c>
      <c r="L54" s="11">
        <f t="shared" si="2"/>
        <v>22</v>
      </c>
      <c r="M54" s="11">
        <f t="shared" si="2"/>
        <v>22</v>
      </c>
      <c r="N54" s="11">
        <f t="shared" si="2"/>
        <v>22</v>
      </c>
      <c r="O54" s="11">
        <f t="shared" si="2"/>
        <v>22</v>
      </c>
      <c r="P54" s="15">
        <f>COUNTIF(P9:P50,"&gt;=70")</f>
        <v>21</v>
      </c>
    </row>
    <row r="55" spans="2:16" x14ac:dyDescent="0.25">
      <c r="C55" s="24"/>
      <c r="D55" s="24"/>
      <c r="E55" s="8"/>
      <c r="H55" s="27" t="s">
        <v>19</v>
      </c>
      <c r="I55" s="27"/>
      <c r="J55" s="12">
        <f>COUNTIF(J9:J53,"&lt;70")</f>
        <v>1</v>
      </c>
      <c r="K55" s="12">
        <f t="shared" ref="K55:O55" si="3">COUNTIF(K9:K53,"&lt;70")</f>
        <v>1</v>
      </c>
      <c r="L55" s="12">
        <f t="shared" si="3"/>
        <v>1</v>
      </c>
      <c r="M55" s="12">
        <f t="shared" si="3"/>
        <v>1</v>
      </c>
      <c r="N55" s="12">
        <f t="shared" si="3"/>
        <v>1</v>
      </c>
      <c r="O55" s="12">
        <f t="shared" si="3"/>
        <v>1</v>
      </c>
      <c r="P55" s="12">
        <f>COUNTIF(P9:P53,"&lt;70")</f>
        <v>2</v>
      </c>
    </row>
    <row r="56" spans="2:16" x14ac:dyDescent="0.25">
      <c r="C56" s="24"/>
      <c r="D56" s="24"/>
      <c r="E56" s="24"/>
      <c r="H56" s="27" t="s">
        <v>20</v>
      </c>
      <c r="I56" s="27"/>
      <c r="J56" s="12">
        <f>COUNT(J9:J53)</f>
        <v>23</v>
      </c>
      <c r="K56" s="12">
        <f t="shared" ref="K56:O56" si="4">COUNT(K9:K53)</f>
        <v>23</v>
      </c>
      <c r="L56" s="12">
        <f t="shared" si="4"/>
        <v>23</v>
      </c>
      <c r="M56" s="12">
        <f t="shared" si="4"/>
        <v>23</v>
      </c>
      <c r="N56" s="12">
        <f t="shared" si="4"/>
        <v>23</v>
      </c>
      <c r="O56" s="12">
        <f t="shared" si="4"/>
        <v>23</v>
      </c>
      <c r="P56" s="12">
        <f>COUNT(P9:P53)</f>
        <v>23</v>
      </c>
    </row>
    <row r="57" spans="2:16" x14ac:dyDescent="0.25">
      <c r="C57" s="24"/>
      <c r="D57" s="24"/>
      <c r="E57" s="1"/>
      <c r="H57" s="28" t="s">
        <v>15</v>
      </c>
      <c r="I57" s="28"/>
      <c r="J57" s="13">
        <f>J54/J56</f>
        <v>0.95652173913043481</v>
      </c>
      <c r="K57" s="13">
        <f t="shared" ref="K57:O57" si="5">K54/K56</f>
        <v>0.95652173913043481</v>
      </c>
      <c r="L57" s="13">
        <f t="shared" si="5"/>
        <v>0.95652173913043481</v>
      </c>
      <c r="M57" s="13">
        <f t="shared" si="5"/>
        <v>0.95652173913043481</v>
      </c>
      <c r="N57" s="13">
        <f t="shared" si="5"/>
        <v>0.95652173913043481</v>
      </c>
      <c r="O57" s="13">
        <f t="shared" si="5"/>
        <v>0.95652173913043481</v>
      </c>
      <c r="P57" s="14">
        <f t="shared" ref="P57" si="6">P54/P56</f>
        <v>0.91304347826086951</v>
      </c>
    </row>
    <row r="58" spans="2:16" x14ac:dyDescent="0.25">
      <c r="C58" s="24"/>
      <c r="D58" s="24"/>
      <c r="E58" s="1"/>
      <c r="H58" s="28" t="s">
        <v>16</v>
      </c>
      <c r="I58" s="28"/>
      <c r="J58" s="13">
        <f>J55/J56</f>
        <v>4.3478260869565216E-2</v>
      </c>
      <c r="K58" s="13">
        <f t="shared" ref="K58:P58" si="7">K55/K56</f>
        <v>4.3478260869565216E-2</v>
      </c>
      <c r="L58" s="14">
        <f t="shared" si="7"/>
        <v>4.3478260869565216E-2</v>
      </c>
      <c r="M58" s="14">
        <f t="shared" si="7"/>
        <v>4.3478260869565216E-2</v>
      </c>
      <c r="N58" s="14">
        <f t="shared" si="7"/>
        <v>4.3478260869565216E-2</v>
      </c>
      <c r="O58" s="14">
        <f t="shared" si="7"/>
        <v>4.3478260869565216E-2</v>
      </c>
      <c r="P58" s="14">
        <f t="shared" si="7"/>
        <v>8.6956521739130432E-2</v>
      </c>
    </row>
    <row r="59" spans="2:16" x14ac:dyDescent="0.25">
      <c r="C59" s="24"/>
      <c r="D59" s="24"/>
      <c r="E59" s="8"/>
    </row>
    <row r="60" spans="2:16" x14ac:dyDescent="0.25">
      <c r="C60" s="1"/>
      <c r="D60" s="1"/>
      <c r="E60" s="8"/>
    </row>
    <row r="61" spans="2:16" x14ac:dyDescent="0.25">
      <c r="J61" s="29"/>
      <c r="K61" s="29"/>
      <c r="L61" s="29"/>
      <c r="M61" s="29"/>
      <c r="N61" s="29"/>
      <c r="O61" s="29"/>
    </row>
    <row r="62" spans="2:16" x14ac:dyDescent="0.25">
      <c r="J62" s="23" t="s">
        <v>17</v>
      </c>
      <c r="K62" s="23"/>
      <c r="L62" s="23"/>
      <c r="M62" s="23"/>
      <c r="N62" s="23"/>
      <c r="O62" s="23"/>
    </row>
  </sheetData>
  <mergeCells count="66">
    <mergeCell ref="D45:I45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J62:O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D46:I46"/>
    <mergeCell ref="D47:I47"/>
    <mergeCell ref="D48:I48"/>
    <mergeCell ref="D49:I49"/>
    <mergeCell ref="D50:I50"/>
    <mergeCell ref="D39:I39"/>
    <mergeCell ref="D27:I27"/>
    <mergeCell ref="D28:I28"/>
    <mergeCell ref="D29:I29"/>
    <mergeCell ref="D30:I30"/>
    <mergeCell ref="D31:I31"/>
    <mergeCell ref="D32:I32"/>
    <mergeCell ref="D33:I33"/>
    <mergeCell ref="D35:I35"/>
    <mergeCell ref="D36:I36"/>
    <mergeCell ref="D37:I37"/>
    <mergeCell ref="D38:I38"/>
    <mergeCell ref="D34:I34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4:I14"/>
    <mergeCell ref="B2:O2"/>
    <mergeCell ref="C3:O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13:I13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3AEA-3CDB-47F4-840B-F4E3D8EEA3F5}">
  <dimension ref="B2:R62"/>
  <sheetViews>
    <sheetView tabSelected="1" topLeftCell="A10" zoomScale="84" zoomScaleNormal="84" workbookViewId="0">
      <selection activeCell="N36" sqref="N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175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30" t="s">
        <v>173</v>
      </c>
      <c r="E4" s="30"/>
      <c r="F4" s="30"/>
      <c r="G4" s="30"/>
      <c r="I4" t="s">
        <v>1</v>
      </c>
      <c r="J4" s="31" t="s">
        <v>72</v>
      </c>
      <c r="K4" s="31"/>
      <c r="M4" t="s">
        <v>2</v>
      </c>
      <c r="N4" s="32">
        <v>45301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91</v>
      </c>
      <c r="E6" s="31"/>
      <c r="F6" s="31"/>
      <c r="G6" s="31"/>
      <c r="I6" s="24" t="s">
        <v>21</v>
      </c>
      <c r="J6" s="24"/>
      <c r="K6" s="18" t="s">
        <v>170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16" t="s">
        <v>7</v>
      </c>
      <c r="K8" s="4" t="s">
        <v>9</v>
      </c>
      <c r="L8" s="4" t="s">
        <v>10</v>
      </c>
      <c r="M8" s="4"/>
      <c r="N8" s="4"/>
      <c r="O8" s="4"/>
      <c r="P8" s="4"/>
      <c r="Q8" s="9" t="s">
        <v>22</v>
      </c>
    </row>
    <row r="9" spans="2:18" x14ac:dyDescent="0.25">
      <c r="B9" s="4">
        <v>1</v>
      </c>
      <c r="C9" s="3" t="s">
        <v>74</v>
      </c>
      <c r="D9" s="43" t="s">
        <v>73</v>
      </c>
      <c r="E9" s="44" t="s">
        <v>73</v>
      </c>
      <c r="F9" s="44" t="s">
        <v>73</v>
      </c>
      <c r="G9" s="44" t="s">
        <v>73</v>
      </c>
      <c r="H9" s="44" t="s">
        <v>73</v>
      </c>
      <c r="I9" s="45" t="s">
        <v>73</v>
      </c>
      <c r="J9" s="4">
        <v>91</v>
      </c>
      <c r="K9" s="4">
        <v>80</v>
      </c>
      <c r="L9" s="4">
        <v>99</v>
      </c>
      <c r="M9" s="4"/>
      <c r="N9" s="4"/>
      <c r="O9" s="4"/>
      <c r="P9" s="4"/>
      <c r="Q9" s="10">
        <f>SUM(J9:P9)/3</f>
        <v>90</v>
      </c>
    </row>
    <row r="10" spans="2:18" x14ac:dyDescent="0.25">
      <c r="B10" s="6">
        <v>2</v>
      </c>
      <c r="C10" s="3" t="s">
        <v>81</v>
      </c>
      <c r="D10" s="43" t="s">
        <v>82</v>
      </c>
      <c r="E10" s="44" t="s">
        <v>82</v>
      </c>
      <c r="F10" s="44" t="s">
        <v>82</v>
      </c>
      <c r="G10" s="44" t="s">
        <v>82</v>
      </c>
      <c r="H10" s="44" t="s">
        <v>82</v>
      </c>
      <c r="I10" s="45" t="s">
        <v>82</v>
      </c>
      <c r="J10" s="4">
        <v>91</v>
      </c>
      <c r="K10" s="4">
        <v>80</v>
      </c>
      <c r="L10" s="4">
        <v>99</v>
      </c>
      <c r="M10" s="4"/>
      <c r="N10" s="4"/>
      <c r="O10" s="4"/>
      <c r="P10" s="4"/>
      <c r="Q10" s="10">
        <f t="shared" ref="Q10:Q37" si="0">SUM(J10:P10)/3</f>
        <v>90</v>
      </c>
    </row>
    <row r="11" spans="2:18" x14ac:dyDescent="0.25">
      <c r="B11" s="6">
        <f>B10+1</f>
        <v>3</v>
      </c>
      <c r="C11" s="3" t="s">
        <v>24</v>
      </c>
      <c r="D11" s="43" t="s">
        <v>25</v>
      </c>
      <c r="E11" s="44" t="s">
        <v>25</v>
      </c>
      <c r="F11" s="44" t="s">
        <v>25</v>
      </c>
      <c r="G11" s="44" t="s">
        <v>25</v>
      </c>
      <c r="H11" s="44" t="s">
        <v>25</v>
      </c>
      <c r="I11" s="45" t="s">
        <v>25</v>
      </c>
      <c r="J11" s="4">
        <v>91</v>
      </c>
      <c r="K11" s="4">
        <v>80</v>
      </c>
      <c r="L11" s="4">
        <v>99</v>
      </c>
      <c r="M11" s="4"/>
      <c r="N11" s="4"/>
      <c r="O11" s="4"/>
      <c r="P11" s="4"/>
      <c r="Q11" s="10">
        <f t="shared" si="0"/>
        <v>90</v>
      </c>
    </row>
    <row r="12" spans="2:18" x14ac:dyDescent="0.25">
      <c r="B12" s="6">
        <f t="shared" ref="B12:B53" si="1">B11+1</f>
        <v>4</v>
      </c>
      <c r="C12" s="3" t="s">
        <v>26</v>
      </c>
      <c r="D12" s="43" t="s">
        <v>27</v>
      </c>
      <c r="E12" s="44" t="s">
        <v>27</v>
      </c>
      <c r="F12" s="44" t="s">
        <v>27</v>
      </c>
      <c r="G12" s="44" t="s">
        <v>27</v>
      </c>
      <c r="H12" s="44" t="s">
        <v>27</v>
      </c>
      <c r="I12" s="45" t="s">
        <v>27</v>
      </c>
      <c r="J12" s="4">
        <v>95</v>
      </c>
      <c r="K12" s="4">
        <v>80</v>
      </c>
      <c r="L12" s="4">
        <v>90</v>
      </c>
      <c r="M12" s="4"/>
      <c r="N12" s="4"/>
      <c r="O12" s="4"/>
      <c r="P12" s="4"/>
      <c r="Q12" s="10">
        <f t="shared" si="0"/>
        <v>88.333333333333329</v>
      </c>
    </row>
    <row r="13" spans="2:18" x14ac:dyDescent="0.25">
      <c r="B13" s="6">
        <f t="shared" si="1"/>
        <v>5</v>
      </c>
      <c r="C13" s="3" t="s">
        <v>28</v>
      </c>
      <c r="D13" s="43" t="s">
        <v>29</v>
      </c>
      <c r="E13" s="44" t="s">
        <v>29</v>
      </c>
      <c r="F13" s="44" t="s">
        <v>29</v>
      </c>
      <c r="G13" s="44" t="s">
        <v>29</v>
      </c>
      <c r="H13" s="44" t="s">
        <v>29</v>
      </c>
      <c r="I13" s="45" t="s">
        <v>29</v>
      </c>
      <c r="J13" s="4">
        <v>91</v>
      </c>
      <c r="K13" s="4">
        <v>80</v>
      </c>
      <c r="L13" s="4">
        <v>99</v>
      </c>
      <c r="M13" s="4"/>
      <c r="N13" s="4"/>
      <c r="O13" s="4"/>
      <c r="P13" s="4"/>
      <c r="Q13" s="10">
        <f t="shared" si="0"/>
        <v>90</v>
      </c>
    </row>
    <row r="14" spans="2:18" x14ac:dyDescent="0.25">
      <c r="B14" s="6">
        <f t="shared" si="1"/>
        <v>6</v>
      </c>
      <c r="C14" s="3" t="s">
        <v>30</v>
      </c>
      <c r="D14" s="43" t="s">
        <v>31</v>
      </c>
      <c r="E14" s="44" t="s">
        <v>31</v>
      </c>
      <c r="F14" s="44" t="s">
        <v>31</v>
      </c>
      <c r="G14" s="44" t="s">
        <v>31</v>
      </c>
      <c r="H14" s="44" t="s">
        <v>31</v>
      </c>
      <c r="I14" s="45" t="s">
        <v>31</v>
      </c>
      <c r="J14" s="4">
        <v>91</v>
      </c>
      <c r="K14" s="4">
        <v>80</v>
      </c>
      <c r="L14" s="4">
        <v>99</v>
      </c>
      <c r="M14" s="4"/>
      <c r="N14" s="4"/>
      <c r="O14" s="4"/>
      <c r="P14" s="4"/>
      <c r="Q14" s="10">
        <f t="shared" si="0"/>
        <v>90</v>
      </c>
    </row>
    <row r="15" spans="2:18" x14ac:dyDescent="0.25">
      <c r="B15" s="6">
        <f t="shared" si="1"/>
        <v>7</v>
      </c>
      <c r="C15" s="3" t="s">
        <v>32</v>
      </c>
      <c r="D15" s="43" t="s">
        <v>33</v>
      </c>
      <c r="E15" s="44" t="s">
        <v>33</v>
      </c>
      <c r="F15" s="44" t="s">
        <v>33</v>
      </c>
      <c r="G15" s="44" t="s">
        <v>33</v>
      </c>
      <c r="H15" s="44" t="s">
        <v>33</v>
      </c>
      <c r="I15" s="45" t="s">
        <v>33</v>
      </c>
      <c r="J15" s="4">
        <v>91</v>
      </c>
      <c r="K15" s="4">
        <v>80</v>
      </c>
      <c r="L15" s="4">
        <v>99</v>
      </c>
      <c r="M15" s="4"/>
      <c r="N15" s="4"/>
      <c r="O15" s="4"/>
      <c r="P15" s="4"/>
      <c r="Q15" s="10">
        <f t="shared" si="0"/>
        <v>90</v>
      </c>
    </row>
    <row r="16" spans="2:18" x14ac:dyDescent="0.25">
      <c r="B16" s="6">
        <f t="shared" si="1"/>
        <v>8</v>
      </c>
      <c r="C16" s="3" t="s">
        <v>75</v>
      </c>
      <c r="D16" s="43" t="s">
        <v>34</v>
      </c>
      <c r="E16" s="44" t="s">
        <v>34</v>
      </c>
      <c r="F16" s="44" t="s">
        <v>34</v>
      </c>
      <c r="G16" s="44" t="s">
        <v>34</v>
      </c>
      <c r="H16" s="44" t="s">
        <v>34</v>
      </c>
      <c r="I16" s="45" t="s">
        <v>34</v>
      </c>
      <c r="J16" s="4">
        <v>91</v>
      </c>
      <c r="K16" s="4">
        <v>100</v>
      </c>
      <c r="L16" s="4">
        <v>100</v>
      </c>
      <c r="M16" s="4"/>
      <c r="N16" s="4"/>
      <c r="O16" s="4"/>
      <c r="P16" s="4"/>
      <c r="Q16" s="10">
        <f t="shared" si="0"/>
        <v>97</v>
      </c>
    </row>
    <row r="17" spans="2:17" x14ac:dyDescent="0.25">
      <c r="B17" s="6">
        <f t="shared" si="1"/>
        <v>9</v>
      </c>
      <c r="C17" s="3" t="s">
        <v>35</v>
      </c>
      <c r="D17" s="43" t="s">
        <v>36</v>
      </c>
      <c r="E17" s="44" t="s">
        <v>36</v>
      </c>
      <c r="F17" s="44" t="s">
        <v>36</v>
      </c>
      <c r="G17" s="44" t="s">
        <v>36</v>
      </c>
      <c r="H17" s="44" t="s">
        <v>36</v>
      </c>
      <c r="I17" s="45" t="s">
        <v>36</v>
      </c>
      <c r="J17" s="4">
        <v>91</v>
      </c>
      <c r="K17" s="4">
        <v>95</v>
      </c>
      <c r="L17" s="4">
        <v>90</v>
      </c>
      <c r="M17" s="4"/>
      <c r="N17" s="4"/>
      <c r="O17" s="4"/>
      <c r="P17" s="4"/>
      <c r="Q17" s="10">
        <f t="shared" si="0"/>
        <v>92</v>
      </c>
    </row>
    <row r="18" spans="2:17" x14ac:dyDescent="0.25">
      <c r="B18" s="6">
        <f t="shared" si="1"/>
        <v>10</v>
      </c>
      <c r="C18" s="3" t="s">
        <v>37</v>
      </c>
      <c r="D18" s="43" t="s">
        <v>38</v>
      </c>
      <c r="E18" s="44" t="s">
        <v>38</v>
      </c>
      <c r="F18" s="44" t="s">
        <v>38</v>
      </c>
      <c r="G18" s="44" t="s">
        <v>38</v>
      </c>
      <c r="H18" s="44" t="s">
        <v>38</v>
      </c>
      <c r="I18" s="45" t="s">
        <v>38</v>
      </c>
      <c r="J18" s="4">
        <v>91</v>
      </c>
      <c r="K18" s="4">
        <v>100</v>
      </c>
      <c r="L18" s="4">
        <v>100</v>
      </c>
      <c r="M18" s="4"/>
      <c r="N18" s="4"/>
      <c r="O18" s="4"/>
      <c r="P18" s="4"/>
      <c r="Q18" s="10">
        <f t="shared" si="0"/>
        <v>97</v>
      </c>
    </row>
    <row r="19" spans="2:17" x14ac:dyDescent="0.25">
      <c r="B19" s="6">
        <f t="shared" si="1"/>
        <v>11</v>
      </c>
      <c r="C19" s="3" t="s">
        <v>39</v>
      </c>
      <c r="D19" s="43" t="s">
        <v>80</v>
      </c>
      <c r="E19" s="44" t="s">
        <v>80</v>
      </c>
      <c r="F19" s="44" t="s">
        <v>80</v>
      </c>
      <c r="G19" s="44" t="s">
        <v>80</v>
      </c>
      <c r="H19" s="44" t="s">
        <v>80</v>
      </c>
      <c r="I19" s="45" t="s">
        <v>80</v>
      </c>
      <c r="J19" s="4">
        <v>91</v>
      </c>
      <c r="K19" s="4">
        <v>100</v>
      </c>
      <c r="L19" s="4">
        <v>100</v>
      </c>
      <c r="M19" s="4"/>
      <c r="N19" s="4"/>
      <c r="O19" s="4"/>
      <c r="P19" s="4"/>
      <c r="Q19" s="10">
        <f t="shared" si="0"/>
        <v>97</v>
      </c>
    </row>
    <row r="20" spans="2:17" x14ac:dyDescent="0.25">
      <c r="B20" s="6">
        <f t="shared" si="1"/>
        <v>12</v>
      </c>
      <c r="C20" s="3" t="s">
        <v>40</v>
      </c>
      <c r="D20" s="43" t="s">
        <v>41</v>
      </c>
      <c r="E20" s="44" t="s">
        <v>41</v>
      </c>
      <c r="F20" s="44" t="s">
        <v>41</v>
      </c>
      <c r="G20" s="44" t="s">
        <v>41</v>
      </c>
      <c r="H20" s="44" t="s">
        <v>41</v>
      </c>
      <c r="I20" s="45" t="s">
        <v>41</v>
      </c>
      <c r="J20" s="4">
        <v>91</v>
      </c>
      <c r="K20" s="4">
        <v>95</v>
      </c>
      <c r="L20" s="4">
        <v>90</v>
      </c>
      <c r="M20" s="4"/>
      <c r="N20" s="4"/>
      <c r="O20" s="4"/>
      <c r="P20" s="4"/>
      <c r="Q20" s="10">
        <f t="shared" si="0"/>
        <v>92</v>
      </c>
    </row>
    <row r="21" spans="2:17" x14ac:dyDescent="0.25">
      <c r="B21" s="6">
        <f t="shared" si="1"/>
        <v>13</v>
      </c>
      <c r="C21" s="3" t="s">
        <v>42</v>
      </c>
      <c r="D21" s="43" t="s">
        <v>43</v>
      </c>
      <c r="E21" s="44" t="s">
        <v>43</v>
      </c>
      <c r="F21" s="44" t="s">
        <v>43</v>
      </c>
      <c r="G21" s="44" t="s">
        <v>43</v>
      </c>
      <c r="H21" s="44" t="s">
        <v>43</v>
      </c>
      <c r="I21" s="45" t="s">
        <v>43</v>
      </c>
      <c r="J21" s="4">
        <v>91</v>
      </c>
      <c r="K21" s="4">
        <v>95</v>
      </c>
      <c r="L21" s="4">
        <v>90</v>
      </c>
      <c r="M21" s="4"/>
      <c r="N21" s="4"/>
      <c r="O21" s="4"/>
      <c r="P21" s="4"/>
      <c r="Q21" s="10">
        <f t="shared" si="0"/>
        <v>92</v>
      </c>
    </row>
    <row r="22" spans="2:17" x14ac:dyDescent="0.25">
      <c r="B22" s="6">
        <f t="shared" si="1"/>
        <v>14</v>
      </c>
      <c r="C22" s="3" t="s">
        <v>44</v>
      </c>
      <c r="D22" s="43" t="s">
        <v>79</v>
      </c>
      <c r="E22" s="44" t="s">
        <v>79</v>
      </c>
      <c r="F22" s="44" t="s">
        <v>79</v>
      </c>
      <c r="G22" s="44" t="s">
        <v>79</v>
      </c>
      <c r="H22" s="44" t="s">
        <v>79</v>
      </c>
      <c r="I22" s="45" t="s">
        <v>79</v>
      </c>
      <c r="J22" s="4">
        <v>91</v>
      </c>
      <c r="K22" s="4">
        <v>95</v>
      </c>
      <c r="L22" s="4">
        <v>90</v>
      </c>
      <c r="M22" s="4"/>
      <c r="N22" s="4"/>
      <c r="O22" s="4"/>
      <c r="P22" s="4"/>
      <c r="Q22" s="10">
        <f t="shared" si="0"/>
        <v>92</v>
      </c>
    </row>
    <row r="23" spans="2:17" x14ac:dyDescent="0.25">
      <c r="B23" s="6">
        <f t="shared" si="1"/>
        <v>15</v>
      </c>
      <c r="C23" s="3" t="s">
        <v>45</v>
      </c>
      <c r="D23" s="43" t="s">
        <v>78</v>
      </c>
      <c r="E23" s="44" t="s">
        <v>78</v>
      </c>
      <c r="F23" s="44" t="s">
        <v>78</v>
      </c>
      <c r="G23" s="44" t="s">
        <v>78</v>
      </c>
      <c r="H23" s="44" t="s">
        <v>78</v>
      </c>
      <c r="I23" s="45" t="s">
        <v>78</v>
      </c>
      <c r="J23" s="4">
        <v>91</v>
      </c>
      <c r="K23" s="4">
        <v>80</v>
      </c>
      <c r="L23" s="4">
        <v>98</v>
      </c>
      <c r="M23" s="4"/>
      <c r="N23" s="4"/>
      <c r="O23" s="4"/>
      <c r="P23" s="4"/>
      <c r="Q23" s="10">
        <f t="shared" si="0"/>
        <v>89.666666666666671</v>
      </c>
    </row>
    <row r="24" spans="2:17" x14ac:dyDescent="0.25">
      <c r="B24" s="6">
        <f t="shared" si="1"/>
        <v>16</v>
      </c>
      <c r="C24" s="3" t="s">
        <v>46</v>
      </c>
      <c r="D24" s="43" t="s">
        <v>47</v>
      </c>
      <c r="E24" s="44" t="s">
        <v>47</v>
      </c>
      <c r="F24" s="44" t="s">
        <v>47</v>
      </c>
      <c r="G24" s="44" t="s">
        <v>47</v>
      </c>
      <c r="H24" s="44" t="s">
        <v>47</v>
      </c>
      <c r="I24" s="45" t="s">
        <v>47</v>
      </c>
      <c r="J24" s="4">
        <v>95</v>
      </c>
      <c r="K24" s="4">
        <v>80</v>
      </c>
      <c r="L24" s="4">
        <v>95</v>
      </c>
      <c r="M24" s="4"/>
      <c r="N24" s="4"/>
      <c r="O24" s="4"/>
      <c r="P24" s="4"/>
      <c r="Q24" s="10">
        <f t="shared" si="0"/>
        <v>90</v>
      </c>
    </row>
    <row r="25" spans="2:17" x14ac:dyDescent="0.25">
      <c r="B25" s="6">
        <f t="shared" si="1"/>
        <v>17</v>
      </c>
      <c r="C25" s="3" t="s">
        <v>48</v>
      </c>
      <c r="D25" s="43" t="s">
        <v>49</v>
      </c>
      <c r="E25" s="44" t="s">
        <v>49</v>
      </c>
      <c r="F25" s="44" t="s">
        <v>49</v>
      </c>
      <c r="G25" s="44" t="s">
        <v>49</v>
      </c>
      <c r="H25" s="44" t="s">
        <v>49</v>
      </c>
      <c r="I25" s="45" t="s">
        <v>49</v>
      </c>
      <c r="J25" s="4">
        <v>91</v>
      </c>
      <c r="K25" s="4">
        <v>95</v>
      </c>
      <c r="L25" s="4">
        <v>90</v>
      </c>
      <c r="M25" s="4"/>
      <c r="N25" s="4"/>
      <c r="O25" s="4"/>
      <c r="P25" s="4"/>
      <c r="Q25" s="10">
        <f t="shared" si="0"/>
        <v>92</v>
      </c>
    </row>
    <row r="26" spans="2:17" x14ac:dyDescent="0.25">
      <c r="B26" s="6">
        <f t="shared" si="1"/>
        <v>18</v>
      </c>
      <c r="C26" s="3" t="s">
        <v>50</v>
      </c>
      <c r="D26" s="43" t="s">
        <v>51</v>
      </c>
      <c r="E26" s="44" t="s">
        <v>51</v>
      </c>
      <c r="F26" s="44" t="s">
        <v>51</v>
      </c>
      <c r="G26" s="44" t="s">
        <v>51</v>
      </c>
      <c r="H26" s="44" t="s">
        <v>51</v>
      </c>
      <c r="I26" s="45" t="s">
        <v>51</v>
      </c>
      <c r="J26" s="4">
        <v>91</v>
      </c>
      <c r="K26" s="4">
        <v>100</v>
      </c>
      <c r="L26" s="4">
        <v>100</v>
      </c>
      <c r="M26" s="4"/>
      <c r="N26" s="4"/>
      <c r="O26" s="4"/>
      <c r="P26" s="4"/>
      <c r="Q26" s="10">
        <f t="shared" si="0"/>
        <v>97</v>
      </c>
    </row>
    <row r="27" spans="2:17" x14ac:dyDescent="0.25">
      <c r="B27" s="6">
        <f t="shared" si="1"/>
        <v>19</v>
      </c>
      <c r="C27" s="3" t="s">
        <v>52</v>
      </c>
      <c r="D27" s="43" t="s">
        <v>53</v>
      </c>
      <c r="E27" s="44" t="s">
        <v>53</v>
      </c>
      <c r="F27" s="44" t="s">
        <v>53</v>
      </c>
      <c r="G27" s="44" t="s">
        <v>53</v>
      </c>
      <c r="H27" s="44" t="s">
        <v>53</v>
      </c>
      <c r="I27" s="45" t="s">
        <v>53</v>
      </c>
      <c r="J27" s="4">
        <v>91</v>
      </c>
      <c r="K27" s="4">
        <v>80</v>
      </c>
      <c r="L27" s="4">
        <v>99</v>
      </c>
      <c r="M27" s="4"/>
      <c r="N27" s="4"/>
      <c r="O27" s="4"/>
      <c r="P27" s="4"/>
      <c r="Q27" s="10">
        <f t="shared" si="0"/>
        <v>90</v>
      </c>
    </row>
    <row r="28" spans="2:17" x14ac:dyDescent="0.25">
      <c r="B28" s="6">
        <f t="shared" si="1"/>
        <v>20</v>
      </c>
      <c r="C28" s="3" t="s">
        <v>54</v>
      </c>
      <c r="D28" s="43" t="s">
        <v>55</v>
      </c>
      <c r="E28" s="44" t="s">
        <v>55</v>
      </c>
      <c r="F28" s="44" t="s">
        <v>55</v>
      </c>
      <c r="G28" s="44" t="s">
        <v>55</v>
      </c>
      <c r="H28" s="44" t="s">
        <v>55</v>
      </c>
      <c r="I28" s="45" t="s">
        <v>55</v>
      </c>
      <c r="J28" s="4">
        <v>91</v>
      </c>
      <c r="K28" s="4">
        <v>80</v>
      </c>
      <c r="L28" s="4">
        <v>99</v>
      </c>
      <c r="M28" s="4"/>
      <c r="N28" s="4"/>
      <c r="O28" s="4"/>
      <c r="P28" s="4"/>
      <c r="Q28" s="10">
        <f t="shared" si="0"/>
        <v>90</v>
      </c>
    </row>
    <row r="29" spans="2:17" x14ac:dyDescent="0.25">
      <c r="B29" s="6">
        <f t="shared" si="1"/>
        <v>21</v>
      </c>
      <c r="C29" s="3" t="s">
        <v>56</v>
      </c>
      <c r="D29" s="43" t="s">
        <v>57</v>
      </c>
      <c r="E29" s="44" t="s">
        <v>57</v>
      </c>
      <c r="F29" s="44" t="s">
        <v>57</v>
      </c>
      <c r="G29" s="44" t="s">
        <v>57</v>
      </c>
      <c r="H29" s="44" t="s">
        <v>57</v>
      </c>
      <c r="I29" s="45" t="s">
        <v>57</v>
      </c>
      <c r="J29" s="4">
        <v>95</v>
      </c>
      <c r="K29" s="4">
        <v>80</v>
      </c>
      <c r="L29" s="4">
        <v>96</v>
      </c>
      <c r="M29" s="4"/>
      <c r="N29" s="4"/>
      <c r="O29" s="4"/>
      <c r="P29" s="4"/>
      <c r="Q29" s="10">
        <f t="shared" si="0"/>
        <v>90.333333333333329</v>
      </c>
    </row>
    <row r="30" spans="2:17" x14ac:dyDescent="0.25">
      <c r="B30" s="6">
        <f t="shared" si="1"/>
        <v>22</v>
      </c>
      <c r="C30" s="3" t="s">
        <v>58</v>
      </c>
      <c r="D30" s="43" t="s">
        <v>59</v>
      </c>
      <c r="E30" s="44" t="s">
        <v>59</v>
      </c>
      <c r="F30" s="44" t="s">
        <v>59</v>
      </c>
      <c r="G30" s="44" t="s">
        <v>59</v>
      </c>
      <c r="H30" s="44" t="s">
        <v>59</v>
      </c>
      <c r="I30" s="45" t="s">
        <v>59</v>
      </c>
      <c r="J30" s="4">
        <v>91</v>
      </c>
      <c r="K30" s="4">
        <v>80</v>
      </c>
      <c r="L30" s="4">
        <v>98</v>
      </c>
      <c r="M30" s="4"/>
      <c r="N30" s="4"/>
      <c r="O30" s="4"/>
      <c r="P30" s="4"/>
      <c r="Q30" s="10">
        <f t="shared" si="0"/>
        <v>89.666666666666671</v>
      </c>
    </row>
    <row r="31" spans="2:17" x14ac:dyDescent="0.25">
      <c r="B31" s="6">
        <f t="shared" si="1"/>
        <v>23</v>
      </c>
      <c r="C31" s="3" t="s">
        <v>60</v>
      </c>
      <c r="D31" s="43" t="s">
        <v>61</v>
      </c>
      <c r="E31" s="44" t="s">
        <v>61</v>
      </c>
      <c r="F31" s="44" t="s">
        <v>61</v>
      </c>
      <c r="G31" s="44" t="s">
        <v>61</v>
      </c>
      <c r="H31" s="44" t="s">
        <v>61</v>
      </c>
      <c r="I31" s="45" t="s">
        <v>61</v>
      </c>
      <c r="J31" s="4">
        <v>91</v>
      </c>
      <c r="K31" s="4">
        <v>80</v>
      </c>
      <c r="L31" s="4">
        <v>98</v>
      </c>
      <c r="M31" s="4"/>
      <c r="N31" s="4"/>
      <c r="O31" s="4"/>
      <c r="P31" s="4"/>
      <c r="Q31" s="10">
        <f t="shared" si="0"/>
        <v>89.666666666666671</v>
      </c>
    </row>
    <row r="32" spans="2:17" x14ac:dyDescent="0.25">
      <c r="B32" s="6">
        <f t="shared" si="1"/>
        <v>24</v>
      </c>
      <c r="C32" s="3" t="s">
        <v>76</v>
      </c>
      <c r="D32" s="43" t="s">
        <v>77</v>
      </c>
      <c r="E32" s="44" t="s">
        <v>77</v>
      </c>
      <c r="F32" s="44" t="s">
        <v>77</v>
      </c>
      <c r="G32" s="44" t="s">
        <v>77</v>
      </c>
      <c r="H32" s="44" t="s">
        <v>77</v>
      </c>
      <c r="I32" s="45" t="s">
        <v>77</v>
      </c>
      <c r="J32" s="4">
        <v>91</v>
      </c>
      <c r="K32" s="4">
        <v>80</v>
      </c>
      <c r="L32" s="4">
        <v>98</v>
      </c>
      <c r="M32" s="4"/>
      <c r="N32" s="4"/>
      <c r="O32" s="4"/>
      <c r="P32" s="4"/>
      <c r="Q32" s="10">
        <f t="shared" si="0"/>
        <v>89.666666666666671</v>
      </c>
    </row>
    <row r="33" spans="2:17" x14ac:dyDescent="0.25">
      <c r="B33" s="6">
        <f t="shared" si="1"/>
        <v>25</v>
      </c>
      <c r="C33" s="3" t="s">
        <v>62</v>
      </c>
      <c r="D33" s="43" t="s">
        <v>63</v>
      </c>
      <c r="E33" s="44" t="s">
        <v>63</v>
      </c>
      <c r="F33" s="44" t="s">
        <v>63</v>
      </c>
      <c r="G33" s="44" t="s">
        <v>63</v>
      </c>
      <c r="H33" s="44" t="s">
        <v>63</v>
      </c>
      <c r="I33" s="45" t="s">
        <v>63</v>
      </c>
      <c r="J33" s="4">
        <v>91</v>
      </c>
      <c r="K33" s="4">
        <v>80</v>
      </c>
      <c r="L33" s="4">
        <v>98</v>
      </c>
      <c r="M33" s="4"/>
      <c r="N33" s="4"/>
      <c r="O33" s="4"/>
      <c r="P33" s="4"/>
      <c r="Q33" s="10">
        <f t="shared" si="0"/>
        <v>89.666666666666671</v>
      </c>
    </row>
    <row r="34" spans="2:17" x14ac:dyDescent="0.25">
      <c r="B34" s="6">
        <v>26</v>
      </c>
      <c r="C34" s="3" t="s">
        <v>64</v>
      </c>
      <c r="D34" s="43" t="s">
        <v>65</v>
      </c>
      <c r="E34" s="44" t="s">
        <v>65</v>
      </c>
      <c r="F34" s="44" t="s">
        <v>65</v>
      </c>
      <c r="G34" s="44" t="s">
        <v>65</v>
      </c>
      <c r="H34" s="44" t="s">
        <v>65</v>
      </c>
      <c r="I34" s="45" t="s">
        <v>65</v>
      </c>
      <c r="J34" s="4">
        <v>91</v>
      </c>
      <c r="K34" s="4">
        <v>80</v>
      </c>
      <c r="L34" s="4">
        <v>98</v>
      </c>
      <c r="M34" s="4"/>
      <c r="N34" s="4"/>
      <c r="O34" s="4"/>
      <c r="P34" s="4"/>
      <c r="Q34" s="10">
        <f t="shared" si="0"/>
        <v>89.666666666666671</v>
      </c>
    </row>
    <row r="35" spans="2:17" x14ac:dyDescent="0.25">
      <c r="B35" s="6">
        <v>27</v>
      </c>
      <c r="C35" s="3" t="s">
        <v>66</v>
      </c>
      <c r="D35" s="43" t="s">
        <v>67</v>
      </c>
      <c r="E35" s="44" t="s">
        <v>67</v>
      </c>
      <c r="F35" s="44" t="s">
        <v>67</v>
      </c>
      <c r="G35" s="44" t="s">
        <v>67</v>
      </c>
      <c r="H35" s="44" t="s">
        <v>67</v>
      </c>
      <c r="I35" s="45" t="s">
        <v>67</v>
      </c>
      <c r="J35" s="4">
        <v>91</v>
      </c>
      <c r="K35" s="4">
        <v>80</v>
      </c>
      <c r="L35" s="4">
        <v>98</v>
      </c>
      <c r="M35" s="4"/>
      <c r="N35" s="4"/>
      <c r="O35" s="4"/>
      <c r="P35" s="4"/>
      <c r="Q35" s="10">
        <f t="shared" si="0"/>
        <v>89.666666666666671</v>
      </c>
    </row>
    <row r="36" spans="2:17" x14ac:dyDescent="0.25">
      <c r="B36" s="6">
        <v>28</v>
      </c>
      <c r="C36" s="3" t="s">
        <v>68</v>
      </c>
      <c r="D36" s="43" t="s">
        <v>69</v>
      </c>
      <c r="E36" s="44" t="s">
        <v>69</v>
      </c>
      <c r="F36" s="44" t="s">
        <v>69</v>
      </c>
      <c r="G36" s="44" t="s">
        <v>69</v>
      </c>
      <c r="H36" s="44" t="s">
        <v>69</v>
      </c>
      <c r="I36" s="45" t="s">
        <v>69</v>
      </c>
      <c r="J36" s="4">
        <v>91</v>
      </c>
      <c r="K36" s="4">
        <v>80</v>
      </c>
      <c r="L36" s="4">
        <v>98</v>
      </c>
      <c r="M36" s="4"/>
      <c r="N36" s="4"/>
      <c r="O36" s="4"/>
      <c r="P36" s="4"/>
      <c r="Q36" s="10">
        <f t="shared" si="0"/>
        <v>89.666666666666671</v>
      </c>
    </row>
    <row r="37" spans="2:17" x14ac:dyDescent="0.25">
      <c r="B37" s="6">
        <f t="shared" si="1"/>
        <v>29</v>
      </c>
      <c r="C37" s="3" t="s">
        <v>70</v>
      </c>
      <c r="D37" s="43" t="s">
        <v>71</v>
      </c>
      <c r="E37" s="44" t="s">
        <v>71</v>
      </c>
      <c r="F37" s="44" t="s">
        <v>71</v>
      </c>
      <c r="G37" s="44" t="s">
        <v>71</v>
      </c>
      <c r="H37" s="44" t="s">
        <v>71</v>
      </c>
      <c r="I37" s="45" t="s">
        <v>71</v>
      </c>
      <c r="J37" s="4">
        <v>91</v>
      </c>
      <c r="K37" s="4">
        <v>85</v>
      </c>
      <c r="L37" s="4">
        <v>90</v>
      </c>
      <c r="M37" s="4"/>
      <c r="N37" s="4"/>
      <c r="O37" s="4"/>
      <c r="P37" s="4"/>
      <c r="Q37" s="10">
        <f t="shared" si="0"/>
        <v>88.666666666666671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6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34"/>
      <c r="E53" s="34"/>
      <c r="F53" s="34"/>
      <c r="G53" s="34"/>
      <c r="H53" s="34"/>
      <c r="I53" s="34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4"/>
      <c r="D54" s="24"/>
      <c r="E54" s="1"/>
      <c r="H54" s="26" t="s">
        <v>18</v>
      </c>
      <c r="I54" s="26"/>
      <c r="J54" s="11">
        <f>COUNTIF(J9:J53,"&gt;=70")</f>
        <v>29</v>
      </c>
      <c r="K54" s="11">
        <f t="shared" ref="K54:P54" si="2">COUNTIF(K9:K53,"&gt;=70")</f>
        <v>29</v>
      </c>
      <c r="L54" s="11">
        <f t="shared" si="2"/>
        <v>29</v>
      </c>
      <c r="M54" s="11"/>
      <c r="N54" s="11"/>
      <c r="O54" s="11"/>
      <c r="P54" s="11"/>
      <c r="Q54" s="15">
        <f>COUNTIF(Q9:Q50,"&gt;=70")</f>
        <v>29</v>
      </c>
    </row>
    <row r="55" spans="2:17" x14ac:dyDescent="0.25">
      <c r="C55" s="24"/>
      <c r="D55" s="24"/>
      <c r="E55" s="8"/>
      <c r="H55" s="27" t="s">
        <v>19</v>
      </c>
      <c r="I55" s="27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/>
      <c r="N55" s="12"/>
      <c r="O55" s="12"/>
      <c r="P55" s="12"/>
      <c r="Q55" s="12">
        <f>COUNTIF(Q9:Q53,"&lt;70")</f>
        <v>0</v>
      </c>
    </row>
    <row r="56" spans="2:17" x14ac:dyDescent="0.25">
      <c r="C56" s="24"/>
      <c r="D56" s="24"/>
      <c r="E56" s="24"/>
      <c r="H56" s="27" t="s">
        <v>20</v>
      </c>
      <c r="I56" s="27"/>
      <c r="J56" s="12">
        <f>COUNT(J9:J53)</f>
        <v>29</v>
      </c>
      <c r="K56" s="12">
        <f t="shared" ref="K56:P56" si="4">COUNT(K9:K53)</f>
        <v>29</v>
      </c>
      <c r="L56" s="12">
        <f t="shared" si="4"/>
        <v>29</v>
      </c>
      <c r="M56" s="12"/>
      <c r="N56" s="12"/>
      <c r="O56" s="12"/>
      <c r="P56" s="12"/>
      <c r="Q56" s="12">
        <f>COUNT(Q9:Q53)</f>
        <v>29</v>
      </c>
    </row>
    <row r="57" spans="2:17" x14ac:dyDescent="0.25">
      <c r="C57" s="24"/>
      <c r="D57" s="24"/>
      <c r="E57" s="1"/>
      <c r="H57" s="28" t="s">
        <v>15</v>
      </c>
      <c r="I57" s="28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/>
      <c r="N57" s="14"/>
      <c r="O57" s="14"/>
      <c r="P57" s="14"/>
      <c r="Q57" s="14">
        <f t="shared" si="5"/>
        <v>1</v>
      </c>
    </row>
    <row r="58" spans="2:17" x14ac:dyDescent="0.25">
      <c r="C58" s="24"/>
      <c r="D58" s="24"/>
      <c r="E58" s="1"/>
      <c r="H58" s="28" t="s">
        <v>16</v>
      </c>
      <c r="I58" s="28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/>
      <c r="N58" s="14"/>
      <c r="O58" s="14"/>
      <c r="P58" s="14"/>
      <c r="Q58" s="14">
        <f t="shared" si="6"/>
        <v>0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3" t="s">
        <v>17</v>
      </c>
      <c r="K62" s="23"/>
      <c r="L62" s="23"/>
      <c r="M62" s="23"/>
      <c r="N62" s="23"/>
      <c r="O62" s="23"/>
      <c r="P62" s="23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MANTENIMIENTO</vt:lpstr>
      <vt:lpstr>PROGRAMACION AVANZADA A</vt:lpstr>
      <vt:lpstr>PROGRAMACION AVANZADA B</vt:lpstr>
      <vt:lpstr>FORM Y EVAL DE PROYECTO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Roberto Esteban Guerrero Hernandez</cp:lastModifiedBy>
  <cp:lastPrinted>2023-11-02T00:08:22Z</cp:lastPrinted>
  <dcterms:created xsi:type="dcterms:W3CDTF">2023-03-14T19:16:59Z</dcterms:created>
  <dcterms:modified xsi:type="dcterms:W3CDTF">2024-01-11T21:07:58Z</dcterms:modified>
</cp:coreProperties>
</file>