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 AGO-DIC 2023 FJTP\REPORT CALIF 1\"/>
    </mc:Choice>
  </mc:AlternateContent>
  <bookViews>
    <workbookView xWindow="0" yWindow="0" windowWidth="20490" windowHeight="766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Q13" i="10"/>
  <c r="N28" i="25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I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E17" i="24"/>
  <c r="D17" i="24"/>
  <c r="C17" i="24"/>
  <c r="D16" i="24"/>
  <c r="D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17" i="23"/>
  <c r="D17" i="23"/>
  <c r="C17" i="23"/>
  <c r="D16" i="23"/>
  <c r="D15" i="23"/>
  <c r="A15" i="23"/>
  <c r="E14" i="23"/>
  <c r="D14" i="23"/>
  <c r="C14" i="23"/>
  <c r="A14" i="23"/>
  <c r="B10" i="23"/>
  <c r="B37" i="23" s="1"/>
  <c r="L8" i="23"/>
  <c r="H8" i="23"/>
  <c r="E8" i="23"/>
  <c r="D16" i="22"/>
  <c r="C17" i="22"/>
  <c r="D17" i="22"/>
  <c r="E17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I24" i="22" s="1"/>
  <c r="A25" i="22"/>
  <c r="C25" i="22"/>
  <c r="D25" i="22"/>
  <c r="E25" i="22"/>
  <c r="A26" i="22"/>
  <c r="C26" i="22"/>
  <c r="D26" i="22"/>
  <c r="E26" i="22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I25" i="22"/>
  <c r="I23" i="22"/>
  <c r="I21" i="22"/>
  <c r="I19" i="22"/>
  <c r="I17" i="22"/>
  <c r="I15" i="22"/>
  <c r="B37" i="10"/>
  <c r="N28" i="10"/>
  <c r="M28" i="10"/>
  <c r="K28" i="10"/>
  <c r="G28" i="10"/>
  <c r="F28" i="10"/>
  <c r="E28" i="10"/>
  <c r="L14" i="10"/>
  <c r="I16" i="22" l="1"/>
  <c r="I27" i="22"/>
  <c r="I20" i="22"/>
  <c r="L14" i="25"/>
  <c r="E28" i="25"/>
  <c r="E28" i="24"/>
  <c r="E28" i="23"/>
  <c r="I18" i="22"/>
  <c r="I22" i="22"/>
  <c r="I26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<sst xmlns="http://schemas.openxmlformats.org/spreadsheetml/2006/main" count="251" uniqueCount="55">
  <si>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</si>
  <si>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</si>
  <si>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</si>
  <si>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</si>
  <si>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</si>
  <si>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</si>
  <si>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</si>
  <si>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</si>
  <si>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</si>
  <si>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</si>
  <si>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</si>
  <si>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</si>
  <si>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</si>
  <si>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</si>
  <si>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</si>
  <si>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</si>
  <si>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</si>
  <si>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</si>
  <si>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</si>
  <si>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</si>
  <si>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</si>
  <si>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</si>
  <si>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</si>
  <si>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</si>
  <si>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</si>
  <si>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</si>
  <si>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</si>
  <si>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</si>
  <si>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</si>
  <si>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</si>
  <si>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</si>
  <si>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</si>
  <si>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III</t>
  </si>
  <si>
    <t>T</t>
  </si>
  <si>
    <t>ELECTROMECANICA</t>
  </si>
  <si>
    <t>M.I.I. FRANCISCO JAVIER TORRES PEREZ</t>
  </si>
  <si>
    <t>IEM</t>
  </si>
  <si>
    <t>INSTALACIONES ELECTRICAS</t>
  </si>
  <si>
    <t>M.I.I. ESTEBAN DOMINGUEZ FISCAL</t>
  </si>
  <si>
    <t xml:space="preserve">CONTROLES ELECTRICOS </t>
  </si>
  <si>
    <t>702 A</t>
  </si>
  <si>
    <t>702 B</t>
  </si>
  <si>
    <t>502 A</t>
  </si>
  <si>
    <t>AHORRO DE ENERGIA</t>
  </si>
  <si>
    <t>SEPTIEMBRE 2023 - ENERO 2024</t>
  </si>
  <si>
    <t>702A</t>
  </si>
  <si>
    <t>AHORRO DE ENERGÍA</t>
  </si>
  <si>
    <t>IV</t>
  </si>
  <si>
    <t>702B</t>
  </si>
  <si>
    <t>V</t>
  </si>
  <si>
    <t>502A</t>
  </si>
  <si>
    <t>NSTALACIONES ELECTRICAS</t>
  </si>
  <si>
    <t>VI</t>
  </si>
  <si>
    <t>O%</t>
  </si>
  <si>
    <t>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</si>
</sst>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11" zoomScale="115" zoomScaleNormal="11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35" t="s">
        <v>44</v>
      </c>
      <c r="M8" s="35"/>
      <c r="N8" s="35"/>
    </row>
    <row r="10" spans="1:17" x14ac:dyDescent="0.2">
      <c r="A10" s="4" t="s">
        <v>8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7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39</v>
      </c>
      <c r="B14" s="9" t="s">
        <v>21</v>
      </c>
      <c r="C14" s="9" t="s">
        <v>40</v>
      </c>
      <c r="D14" s="9" t="s">
        <v>36</v>
      </c>
      <c r="E14" s="9">
        <v>15</v>
      </c>
      <c r="F14" s="9">
        <v>8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22">
        <v>0.42</v>
      </c>
      <c r="N14" s="15">
        <v>0.5333</v>
      </c>
      <c r="P14" s="11">
        <v>32</v>
      </c>
    </row>
    <row r="15" spans="1:17" s="11" customFormat="1" x14ac:dyDescent="0.2">
      <c r="A15" s="8" t="s">
        <v>39</v>
      </c>
      <c r="B15" s="9" t="s">
        <v>21</v>
      </c>
      <c r="C15" s="9" t="s">
        <v>41</v>
      </c>
      <c r="D15" s="9" t="s">
        <v>36</v>
      </c>
      <c r="E15" s="9">
        <v>11</v>
      </c>
      <c r="F15" s="9">
        <v>11</v>
      </c>
      <c r="G15" s="9"/>
      <c r="H15" s="10"/>
      <c r="I15" s="9">
        <v>0</v>
      </c>
      <c r="J15" s="10"/>
      <c r="K15" s="9">
        <v>0</v>
      </c>
      <c r="L15" s="10">
        <v>0</v>
      </c>
      <c r="M15" s="22">
        <v>0.98629999999999995</v>
      </c>
      <c r="N15" s="15">
        <v>0.72719999999999996</v>
      </c>
    </row>
    <row r="16" spans="1:17" s="11" customFormat="1" x14ac:dyDescent="0.2">
      <c r="A16" s="8" t="s">
        <v>37</v>
      </c>
      <c r="B16" s="9" t="s">
        <v>21</v>
      </c>
      <c r="C16" s="9" t="s">
        <v>42</v>
      </c>
      <c r="D16" s="9" t="s">
        <v>36</v>
      </c>
      <c r="E16" s="9">
        <v>34</v>
      </c>
      <c r="F16" s="9">
        <v>34</v>
      </c>
      <c r="G16" s="9"/>
      <c r="H16" s="10"/>
      <c r="I16" s="9">
        <v>0</v>
      </c>
      <c r="J16" s="10"/>
      <c r="K16" s="9">
        <v>0</v>
      </c>
      <c r="L16" s="10">
        <v>0</v>
      </c>
      <c r="M16" s="22">
        <v>0.96909999999999996</v>
      </c>
      <c r="N16" s="15">
        <v>0.61760000000000004</v>
      </c>
    </row>
    <row r="17" spans="1:14" s="11" customFormat="1" x14ac:dyDescent="0.2">
      <c r="A17" s="8" t="s">
        <v>43</v>
      </c>
      <c r="B17" s="9" t="s">
        <v>21</v>
      </c>
      <c r="C17" s="9" t="s">
        <v>41</v>
      </c>
      <c r="D17" s="9" t="s">
        <v>36</v>
      </c>
      <c r="E17" s="9">
        <v>11</v>
      </c>
      <c r="F17" s="9">
        <v>11</v>
      </c>
      <c r="G17" s="9"/>
      <c r="H17" s="10"/>
      <c r="I17" s="9">
        <v>0</v>
      </c>
      <c r="J17" s="10"/>
      <c r="K17" s="9">
        <v>0</v>
      </c>
      <c r="L17" s="10">
        <v>0</v>
      </c>
      <c r="M17" s="22">
        <v>0.99539999999999995</v>
      </c>
      <c r="N17" s="15">
        <v>0.90900000000000003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64</v>
      </c>
      <c r="G28" s="17">
        <f>SUM(G14:G27)</f>
        <v>0</v>
      </c>
      <c r="H28" s="18"/>
      <c r="I28" s="17">
        <f t="shared" ref="I28" si="1">(E28-SUM(F28:G28))-K28</f>
        <v>7</v>
      </c>
      <c r="J28" s="18">
        <v>0</v>
      </c>
      <c r="K28" s="17">
        <f>SUM(K14:K27)</f>
        <v>0</v>
      </c>
      <c r="L28" s="18">
        <f t="shared" si="0"/>
        <v>0</v>
      </c>
      <c r="M28" s="17">
        <f>AVERAGE(M14:M27)</f>
        <v>0.8427</v>
      </c>
      <c r="N28" s="19">
        <f>AVERAGE(N14:N27)</f>
        <v>0.69677499999999992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 t="s">
        <v>38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Normal="100" zoomScaleSheetLayoutView="100" workbookViewId="0">
      <selection activeCell="B37" sqref="B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2023 - ENERO 2024</v>
      </c>
      <c r="M8" s="35"/>
      <c r="N8" s="35"/>
    </row>
    <row r="10" spans="1:14" x14ac:dyDescent="0.2">
      <c r="A10" s="4" t="s">
        <v>8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CONTROLES ELECTRICOS </v>
      </c>
      <c r="B14" s="9" t="s">
        <v>31</v>
      </c>
      <c r="C14" s="9" t="s">
        <v>45</v>
      </c>
      <c r="D14" s="9" t="s">
        <v>36</v>
      </c>
      <c r="E14" s="9"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v>0</v>
      </c>
      <c r="M14" s="22">
        <v>0.79600000000000004</v>
      </c>
      <c r="N14" s="15">
        <v>0.66600000000000004</v>
      </c>
    </row>
    <row r="15" spans="1:14" s="11" customFormat="1" ht="25.5" x14ac:dyDescent="0.2">
      <c r="A15" s="9" t="s">
        <v>39</v>
      </c>
      <c r="B15" s="9" t="s">
        <v>32</v>
      </c>
      <c r="C15" s="9" t="s">
        <v>40</v>
      </c>
      <c r="D15" s="9" t="s">
        <v>36</v>
      </c>
      <c r="E15" s="9">
        <v>15</v>
      </c>
      <c r="F15" s="9">
        <v>15</v>
      </c>
      <c r="G15" s="9"/>
      <c r="H15" s="10"/>
      <c r="I15" s="9">
        <f t="shared" ref="I15:I28" si="0">(E15-SUM(F15:G15))-K15</f>
        <v>0</v>
      </c>
      <c r="J15" s="10"/>
      <c r="K15" s="9">
        <v>0</v>
      </c>
      <c r="L15" s="10">
        <v>0</v>
      </c>
      <c r="M15" s="22">
        <v>0.79</v>
      </c>
      <c r="N15" s="15">
        <v>0.66600000000000004</v>
      </c>
    </row>
    <row r="16" spans="1:14" s="11" customFormat="1" ht="25.5" x14ac:dyDescent="0.2">
      <c r="A16" s="9" t="s">
        <v>39</v>
      </c>
      <c r="B16" s="9" t="s">
        <v>31</v>
      </c>
      <c r="C16" s="9" t="s">
        <v>41</v>
      </c>
      <c r="D16" s="9" t="str">
        <f>'1'!D16</f>
        <v>IEM</v>
      </c>
      <c r="E16" s="9">
        <v>11</v>
      </c>
      <c r="F16" s="9">
        <v>11</v>
      </c>
      <c r="G16" s="9"/>
      <c r="H16" s="10"/>
      <c r="I16" s="9">
        <f t="shared" si="0"/>
        <v>0</v>
      </c>
      <c r="J16" s="10"/>
      <c r="K16" s="9">
        <v>0</v>
      </c>
      <c r="L16" s="10">
        <v>0</v>
      </c>
      <c r="M16" s="22">
        <v>0.94089999999999996</v>
      </c>
      <c r="N16" s="15">
        <v>0.81799999999999995</v>
      </c>
    </row>
    <row r="17" spans="1:14" s="11" customFormat="1" ht="25.5" x14ac:dyDescent="0.2">
      <c r="A17" s="9" t="s">
        <v>39</v>
      </c>
      <c r="B17" s="9" t="s">
        <v>32</v>
      </c>
      <c r="C17" s="9" t="str">
        <f>'1'!C17</f>
        <v>702 B</v>
      </c>
      <c r="D17" s="9" t="str">
        <f>'1'!D17</f>
        <v>IEM</v>
      </c>
      <c r="E17" s="9">
        <f>'1'!E17</f>
        <v>11</v>
      </c>
      <c r="F17" s="9">
        <v>11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22">
        <v>0.95799999999999996</v>
      </c>
      <c r="N17" s="15">
        <v>0.72699999999999998</v>
      </c>
    </row>
    <row r="18" spans="1:14" s="11" customFormat="1" ht="25.5" x14ac:dyDescent="0.2">
      <c r="A18" s="9" t="s">
        <v>37</v>
      </c>
      <c r="B18" s="9" t="s">
        <v>31</v>
      </c>
      <c r="C18" s="9" t="s">
        <v>42</v>
      </c>
      <c r="D18" s="9" t="s">
        <v>36</v>
      </c>
      <c r="E18" s="9">
        <v>34</v>
      </c>
      <c r="F18" s="9">
        <v>34</v>
      </c>
      <c r="G18" s="9"/>
      <c r="H18" s="10"/>
      <c r="I18" s="9">
        <f t="shared" si="0"/>
        <v>0</v>
      </c>
      <c r="J18" s="10"/>
      <c r="K18" s="9">
        <v>0</v>
      </c>
      <c r="L18" s="10">
        <v>0</v>
      </c>
      <c r="M18" s="22">
        <v>0.9526</v>
      </c>
      <c r="N18" s="15">
        <v>0.61760000000000004</v>
      </c>
    </row>
    <row r="19" spans="1:14" s="11" customFormat="1" ht="25.5" x14ac:dyDescent="0.2">
      <c r="A19" s="9" t="s">
        <v>46</v>
      </c>
      <c r="B19" s="9" t="s">
        <v>31</v>
      </c>
      <c r="C19" s="9" t="s">
        <v>41</v>
      </c>
      <c r="D19" s="9" t="s">
        <v>36</v>
      </c>
      <c r="E19" s="9">
        <v>11</v>
      </c>
      <c r="F19" s="9">
        <v>11</v>
      </c>
      <c r="G19" s="9"/>
      <c r="H19" s="10"/>
      <c r="I19" s="9">
        <f t="shared" si="0"/>
        <v>0</v>
      </c>
      <c r="J19" s="10"/>
      <c r="K19" s="9">
        <v>0</v>
      </c>
      <c r="L19" s="10">
        <v>0</v>
      </c>
      <c r="M19" s="22">
        <v>0.94540000000000002</v>
      </c>
      <c r="N19" s="15">
        <v>0.90900000000000003</v>
      </c>
    </row>
    <row r="20" spans="1:14" s="11" customFormat="1" ht="25.5" x14ac:dyDescent="0.2">
      <c r="A20" s="9" t="s">
        <v>46</v>
      </c>
      <c r="B20" s="9" t="s">
        <v>32</v>
      </c>
      <c r="C20" s="9" t="s">
        <v>41</v>
      </c>
      <c r="D20" s="9" t="s">
        <v>36</v>
      </c>
      <c r="E20" s="9">
        <v>11</v>
      </c>
      <c r="F20" s="9">
        <v>11</v>
      </c>
      <c r="G20" s="9"/>
      <c r="H20" s="10"/>
      <c r="I20" s="9">
        <f t="shared" si="0"/>
        <v>0</v>
      </c>
      <c r="J20" s="10"/>
      <c r="K20" s="9">
        <v>0</v>
      </c>
      <c r="L20" s="10">
        <v>0</v>
      </c>
      <c r="M20" s="21">
        <v>0.9</v>
      </c>
      <c r="N20" s="15">
        <v>1</v>
      </c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108</v>
      </c>
      <c r="F28" s="17">
        <f>SUM(F14:F27)</f>
        <v>108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0.89755714285714294</v>
      </c>
      <c r="N28" s="19">
        <f>AVERAGE(N14:N27)</f>
        <v>0.77194285714285715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 t="s">
        <v>38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22" sqref="M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2023 - ENERO 2024</v>
      </c>
      <c r="M8" s="35"/>
      <c r="N8" s="35"/>
    </row>
    <row r="10" spans="1:14" x14ac:dyDescent="0.2">
      <c r="A10" s="4" t="s">
        <v>8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CONTROLES ELECTRICOS </v>
      </c>
      <c r="B14" s="9" t="s">
        <v>47</v>
      </c>
      <c r="C14" s="9" t="str">
        <f>'1'!C14</f>
        <v>702 A</v>
      </c>
      <c r="D14" s="9" t="str">
        <f>'1'!D14</f>
        <v>IEM</v>
      </c>
      <c r="E14" s="9">
        <f>'1'!E14</f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v>0</v>
      </c>
      <c r="M14" s="22">
        <v>0.82730000000000004</v>
      </c>
      <c r="N14" s="15">
        <v>0.5333</v>
      </c>
    </row>
    <row r="15" spans="1:14" s="11" customFormat="1" ht="25.5" x14ac:dyDescent="0.2">
      <c r="A15" s="9" t="str">
        <f>'1'!A15</f>
        <v xml:space="preserve">CONTROLES ELECTRICOS </v>
      </c>
      <c r="B15" s="9" t="s">
        <v>49</v>
      </c>
      <c r="C15" s="9" t="s">
        <v>40</v>
      </c>
      <c r="D15" s="9" t="str">
        <f>'1'!D15</f>
        <v>IEM</v>
      </c>
      <c r="E15" s="9">
        <v>15</v>
      </c>
      <c r="F15" s="9">
        <v>15</v>
      </c>
      <c r="G15" s="9"/>
      <c r="H15" s="10"/>
      <c r="I15" s="9">
        <v>0</v>
      </c>
      <c r="J15" s="10"/>
      <c r="K15" s="9">
        <v>0</v>
      </c>
      <c r="L15" s="10">
        <v>0</v>
      </c>
      <c r="M15" s="22">
        <v>0.83330000000000004</v>
      </c>
      <c r="N15" s="15">
        <v>0.5333</v>
      </c>
    </row>
    <row r="16" spans="1:14" s="11" customFormat="1" x14ac:dyDescent="0.2">
      <c r="A16" s="9" t="s">
        <v>39</v>
      </c>
      <c r="B16" s="9" t="s">
        <v>47</v>
      </c>
      <c r="C16" s="9" t="s">
        <v>48</v>
      </c>
      <c r="D16" s="9" t="str">
        <f>'1'!D16</f>
        <v>IEM</v>
      </c>
      <c r="E16" s="9">
        <v>11</v>
      </c>
      <c r="F16" s="9">
        <v>11</v>
      </c>
      <c r="G16" s="9"/>
      <c r="H16" s="10"/>
      <c r="I16" s="9">
        <v>0</v>
      </c>
      <c r="J16" s="10"/>
      <c r="K16" s="9">
        <v>0</v>
      </c>
      <c r="L16" s="10">
        <v>0</v>
      </c>
      <c r="M16" s="22">
        <v>0.95799999999999996</v>
      </c>
      <c r="N16" s="15">
        <v>0.27200000000000002</v>
      </c>
    </row>
    <row r="17" spans="1:14" s="11" customFormat="1" ht="25.5" x14ac:dyDescent="0.2">
      <c r="A17" s="9" t="s">
        <v>39</v>
      </c>
      <c r="B17" s="9" t="s">
        <v>49</v>
      </c>
      <c r="C17" s="9" t="str">
        <f>'1'!C17</f>
        <v>702 B</v>
      </c>
      <c r="D17" s="9" t="str">
        <f>'1'!D17</f>
        <v>IEM</v>
      </c>
      <c r="E17" s="9">
        <f>'1'!E17</f>
        <v>11</v>
      </c>
      <c r="F17" s="9">
        <v>11</v>
      </c>
      <c r="G17" s="9"/>
      <c r="H17" s="10"/>
      <c r="I17" s="9">
        <v>0</v>
      </c>
      <c r="J17" s="10"/>
      <c r="K17" s="9">
        <v>0</v>
      </c>
      <c r="L17" s="10">
        <v>0</v>
      </c>
      <c r="M17" s="22">
        <v>0.95809999999999995</v>
      </c>
      <c r="N17" s="15">
        <v>0.27</v>
      </c>
    </row>
    <row r="18" spans="1:14" s="11" customFormat="1" x14ac:dyDescent="0.2">
      <c r="A18" s="9" t="s">
        <v>37</v>
      </c>
      <c r="B18" s="9" t="s">
        <v>32</v>
      </c>
      <c r="C18" s="9" t="s">
        <v>50</v>
      </c>
      <c r="D18" s="9" t="s">
        <v>36</v>
      </c>
      <c r="E18" s="9">
        <v>34</v>
      </c>
      <c r="F18" s="9">
        <v>34</v>
      </c>
      <c r="G18" s="9"/>
      <c r="H18" s="10"/>
      <c r="I18" s="9">
        <v>0</v>
      </c>
      <c r="J18" s="10"/>
      <c r="K18" s="9">
        <v>0</v>
      </c>
      <c r="L18" s="10">
        <v>0</v>
      </c>
      <c r="M18" s="22">
        <v>0.93289999999999995</v>
      </c>
      <c r="N18" s="15">
        <v>0.23499999999999999</v>
      </c>
    </row>
    <row r="19" spans="1:14" s="11" customFormat="1" x14ac:dyDescent="0.2">
      <c r="A19" s="9" t="s">
        <v>51</v>
      </c>
      <c r="B19" s="9" t="s">
        <v>47</v>
      </c>
      <c r="C19" s="9" t="s">
        <v>50</v>
      </c>
      <c r="D19" s="9" t="s">
        <v>36</v>
      </c>
      <c r="E19" s="9">
        <v>34</v>
      </c>
      <c r="F19" s="9">
        <v>34</v>
      </c>
      <c r="G19" s="9"/>
      <c r="H19" s="10"/>
      <c r="I19" s="9">
        <v>0</v>
      </c>
      <c r="J19" s="10"/>
      <c r="K19" s="9">
        <v>0</v>
      </c>
      <c r="L19" s="10">
        <v>0</v>
      </c>
      <c r="M19" s="22">
        <v>0.91610000000000003</v>
      </c>
      <c r="N19" s="15">
        <v>0.23519999999999999</v>
      </c>
    </row>
    <row r="20" spans="1:14" s="11" customFormat="1" x14ac:dyDescent="0.2">
      <c r="A20" s="9" t="s">
        <v>43</v>
      </c>
      <c r="B20" s="9" t="s">
        <v>47</v>
      </c>
      <c r="C20" s="9" t="s">
        <v>48</v>
      </c>
      <c r="D20" s="9" t="s">
        <v>36</v>
      </c>
      <c r="E20" s="9">
        <v>11</v>
      </c>
      <c r="F20" s="9">
        <v>11</v>
      </c>
      <c r="G20" s="9"/>
      <c r="H20" s="10"/>
      <c r="I20" s="9">
        <v>0</v>
      </c>
      <c r="J20" s="10"/>
      <c r="K20" s="9">
        <v>0</v>
      </c>
      <c r="L20" s="10">
        <v>0</v>
      </c>
      <c r="M20" s="22">
        <v>0.84719999999999995</v>
      </c>
      <c r="N20" s="15">
        <v>0.90900000000000003</v>
      </c>
    </row>
    <row r="21" spans="1:14" s="11" customFormat="1" x14ac:dyDescent="0.2">
      <c r="A21" s="9" t="s">
        <v>43</v>
      </c>
      <c r="B21" s="9" t="s">
        <v>49</v>
      </c>
      <c r="C21" s="9" t="s">
        <v>48</v>
      </c>
      <c r="D21" s="9" t="s">
        <v>36</v>
      </c>
      <c r="E21" s="9">
        <v>11</v>
      </c>
      <c r="F21" s="9">
        <v>11</v>
      </c>
      <c r="G21" s="9"/>
      <c r="H21" s="10"/>
      <c r="I21" s="9">
        <v>0</v>
      </c>
      <c r="J21" s="10"/>
      <c r="K21" s="9">
        <v>0</v>
      </c>
      <c r="L21" s="10">
        <v>0</v>
      </c>
      <c r="M21" s="21">
        <v>1</v>
      </c>
      <c r="N21" s="15">
        <v>1</v>
      </c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142</v>
      </c>
      <c r="F28" s="17">
        <f>SUM(F14:F27)</f>
        <v>142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0.90911249999999999</v>
      </c>
      <c r="N28" s="19">
        <f>AVERAGE(N14:N27)</f>
        <v>0.498475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 t="s">
        <v>38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8" zoomScale="85" zoomScaleNormal="85" zoomScaleSheetLayoutView="100" workbookViewId="0">
      <selection activeCell="B15" sqref="B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2023 - ENERO 2024</v>
      </c>
      <c r="M8" s="35"/>
      <c r="N8" s="35"/>
    </row>
    <row r="10" spans="1:14" x14ac:dyDescent="0.2">
      <c r="A10" s="4" t="s">
        <v>8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CONTROLES ELECTRICOS </v>
      </c>
      <c r="B14" s="9" t="s">
        <v>52</v>
      </c>
      <c r="C14" s="9" t="str">
        <f>'1'!C14</f>
        <v>702 A</v>
      </c>
      <c r="D14" s="9" t="str">
        <f>'1'!D14</f>
        <v>IEM</v>
      </c>
      <c r="E14" s="9">
        <f>'1'!E14</f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v>0</v>
      </c>
      <c r="M14" s="21">
        <v>0.80659999999999998</v>
      </c>
      <c r="N14" s="15">
        <v>0.6</v>
      </c>
    </row>
    <row r="15" spans="1:14" s="11" customFormat="1" ht="25.5" x14ac:dyDescent="0.2">
      <c r="A15" s="9" t="str">
        <f>'1'!A15</f>
        <v xml:space="preserve">CONTROLES ELECTRICOS </v>
      </c>
      <c r="B15" s="9" t="s">
        <v>54</v>
      </c>
      <c r="C15" s="9" t="s">
        <v>40</v>
      </c>
      <c r="D15" s="9" t="str">
        <f>'1'!D15</f>
        <v>IEM</v>
      </c>
      <c r="E15" s="9">
        <v>15</v>
      </c>
      <c r="F15" s="9">
        <v>15</v>
      </c>
      <c r="G15" s="9"/>
      <c r="H15" s="10"/>
      <c r="I15" s="9">
        <v>0</v>
      </c>
      <c r="J15" s="10"/>
      <c r="K15" s="9">
        <v>0</v>
      </c>
      <c r="L15" s="10">
        <v>0</v>
      </c>
      <c r="M15" s="21">
        <v>0.81</v>
      </c>
      <c r="N15" s="15">
        <v>0.33</v>
      </c>
    </row>
    <row r="16" spans="1:14" s="11" customFormat="1" ht="25.5" x14ac:dyDescent="0.2">
      <c r="A16" s="9" t="s">
        <v>39</v>
      </c>
      <c r="B16" s="9" t="s">
        <v>52</v>
      </c>
      <c r="C16" s="9" t="s">
        <v>41</v>
      </c>
      <c r="D16" s="9" t="str">
        <f>'1'!D16</f>
        <v>IEM</v>
      </c>
      <c r="E16" s="9">
        <v>11</v>
      </c>
      <c r="F16" s="9">
        <v>11</v>
      </c>
      <c r="G16" s="9"/>
      <c r="H16" s="10"/>
      <c r="I16" s="9">
        <v>0</v>
      </c>
      <c r="J16" s="10"/>
      <c r="K16" s="9">
        <v>0</v>
      </c>
      <c r="L16" s="10" t="s">
        <v>53</v>
      </c>
      <c r="M16" s="22">
        <v>0.95799999999999996</v>
      </c>
      <c r="N16" s="15">
        <v>0.72</v>
      </c>
    </row>
    <row r="17" spans="1:14" s="11" customFormat="1" ht="25.5" x14ac:dyDescent="0.2">
      <c r="A17" s="9" t="s">
        <v>39</v>
      </c>
      <c r="B17" s="9" t="s">
        <v>54</v>
      </c>
      <c r="C17" s="9" t="str">
        <f>'1'!C17</f>
        <v>702 B</v>
      </c>
      <c r="D17" s="9" t="str">
        <f>'1'!D17</f>
        <v>IEM</v>
      </c>
      <c r="E17" s="9">
        <f>'1'!E17</f>
        <v>11</v>
      </c>
      <c r="F17" s="9">
        <v>11</v>
      </c>
      <c r="G17" s="9"/>
      <c r="H17" s="10"/>
      <c r="I17" s="9">
        <v>0</v>
      </c>
      <c r="J17" s="10"/>
      <c r="K17" s="9">
        <v>0</v>
      </c>
      <c r="L17" s="10">
        <v>0</v>
      </c>
      <c r="M17" s="22">
        <v>0.93630000000000002</v>
      </c>
      <c r="N17" s="15">
        <v>0.72719999999999996</v>
      </c>
    </row>
    <row r="18" spans="1:14" s="11" customFormat="1" ht="25.5" x14ac:dyDescent="0.2">
      <c r="A18" s="9" t="s">
        <v>37</v>
      </c>
      <c r="B18" s="9" t="s">
        <v>49</v>
      </c>
      <c r="C18" s="9" t="s">
        <v>42</v>
      </c>
      <c r="D18" s="9" t="s">
        <v>36</v>
      </c>
      <c r="E18" s="9">
        <v>34</v>
      </c>
      <c r="F18" s="9">
        <v>34</v>
      </c>
      <c r="G18" s="9"/>
      <c r="H18" s="10"/>
      <c r="I18" s="9">
        <v>0</v>
      </c>
      <c r="J18" s="10"/>
      <c r="K18" s="9">
        <v>0</v>
      </c>
      <c r="L18" s="10">
        <v>0</v>
      </c>
      <c r="M18" s="22">
        <v>0.87790000000000001</v>
      </c>
      <c r="N18" s="15">
        <v>0.97050000000000003</v>
      </c>
    </row>
    <row r="19" spans="1:14" s="11" customFormat="1" ht="25.5" x14ac:dyDescent="0.2">
      <c r="A19" s="9" t="s">
        <v>43</v>
      </c>
      <c r="B19" s="9" t="s">
        <v>52</v>
      </c>
      <c r="C19" s="9" t="s">
        <v>41</v>
      </c>
      <c r="D19" s="9" t="s">
        <v>36</v>
      </c>
      <c r="E19" s="9">
        <v>11</v>
      </c>
      <c r="F19" s="9">
        <v>11</v>
      </c>
      <c r="G19" s="9"/>
      <c r="H19" s="10"/>
      <c r="I19" s="9">
        <v>0</v>
      </c>
      <c r="J19" s="10"/>
      <c r="K19" s="9">
        <v>0</v>
      </c>
      <c r="L19" s="10">
        <v>0</v>
      </c>
      <c r="M19" s="22">
        <v>0.93720000000000003</v>
      </c>
      <c r="N19" s="15">
        <v>0.90900000000000003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ref="I20:I28" si="0">(E20-SUM(F20:G20))-K20</f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97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0.88766666666666671</v>
      </c>
      <c r="N28" s="19">
        <f>AVERAGE(N14:N27)</f>
        <v>0.70944999999999991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 t="s">
        <v>38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9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2023 - ENERO 2024</v>
      </c>
      <c r="M8" s="35"/>
      <c r="N8" s="35"/>
    </row>
    <row r="10" spans="1:14" x14ac:dyDescent="0.2">
      <c r="A10" s="4" t="s">
        <v>8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CONTROLES ELECTRICOS </v>
      </c>
      <c r="B14" s="9" t="s">
        <v>33</v>
      </c>
      <c r="C14" s="9" t="str">
        <f>'1'!C14</f>
        <v>702 A</v>
      </c>
      <c r="D14" s="9" t="str">
        <f>'1'!D14</f>
        <v>IEM</v>
      </c>
      <c r="E14" s="9">
        <f>'1'!E14</f>
        <v>15</v>
      </c>
      <c r="F14" s="9">
        <v>38</v>
      </c>
      <c r="G14" s="9">
        <v>3</v>
      </c>
      <c r="H14" s="10">
        <v>1</v>
      </c>
      <c r="I14" s="9">
        <f t="shared" ref="I14:I28" si="0">(E14-SUM(F14:G14))-K14</f>
        <v>-26</v>
      </c>
      <c r="J14" s="10">
        <f t="shared" ref="J14:J28" si="1">I14/E14</f>
        <v>-1.7333333333333334</v>
      </c>
      <c r="K14" s="9">
        <v>0</v>
      </c>
      <c r="L14" s="10">
        <f t="shared" ref="L14:L28" si="2">K14/E14</f>
        <v>0</v>
      </c>
      <c r="M14" s="21">
        <v>0.91</v>
      </c>
      <c r="N14" s="15">
        <v>0.59</v>
      </c>
    </row>
    <row r="15" spans="1:14" s="11" customFormat="1" ht="25.5" x14ac:dyDescent="0.2">
      <c r="A15" s="9" t="str">
        <f>'1'!A15</f>
        <v xml:space="preserve">CONTROLES ELECTRICOS </v>
      </c>
      <c r="B15" s="9"/>
      <c r="C15" s="9" t="str">
        <f>'1'!C15</f>
        <v>702 B</v>
      </c>
      <c r="D15" s="9" t="str">
        <f>'1'!D15</f>
        <v>IEM</v>
      </c>
      <c r="E15" s="9">
        <f>'1'!E15</f>
        <v>11</v>
      </c>
      <c r="F15" s="9"/>
      <c r="G15" s="9"/>
      <c r="H15" s="10"/>
      <c r="I15" s="9">
        <f t="shared" si="0"/>
        <v>11</v>
      </c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INSTALACIONES ELECTRICAS</v>
      </c>
      <c r="B16" s="9"/>
      <c r="C16" s="9" t="str">
        <f>'1'!C16</f>
        <v>502 A</v>
      </c>
      <c r="D16" s="9" t="str">
        <f>'1'!D16</f>
        <v>IEM</v>
      </c>
      <c r="E16" s="9">
        <f>'1'!E16</f>
        <v>34</v>
      </c>
      <c r="F16" s="9"/>
      <c r="G16" s="9"/>
      <c r="H16" s="10"/>
      <c r="I16" s="9">
        <f t="shared" si="0"/>
        <v>34</v>
      </c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AHORRO DE ENERGIA</v>
      </c>
      <c r="B17" s="9"/>
      <c r="C17" s="9" t="str">
        <f>'1'!C17</f>
        <v>702 B</v>
      </c>
      <c r="D17" s="9" t="str">
        <f>'1'!D17</f>
        <v>IEM</v>
      </c>
      <c r="E17" s="9">
        <f>'1'!E17</f>
        <v>11</v>
      </c>
      <c r="F17" s="9"/>
      <c r="G17" s="9"/>
      <c r="H17" s="10"/>
      <c r="I17" s="9">
        <f t="shared" si="0"/>
        <v>11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38</v>
      </c>
      <c r="G28" s="17">
        <f>SUM(G14:G27)</f>
        <v>3</v>
      </c>
      <c r="H28" s="18">
        <f>SUM(F28:G28)/E28</f>
        <v>0.57746478873239437</v>
      </c>
      <c r="I28" s="17">
        <f t="shared" si="0"/>
        <v>30</v>
      </c>
      <c r="J28" s="18">
        <f t="shared" si="1"/>
        <v>0.42253521126760563</v>
      </c>
      <c r="K28" s="17">
        <f>SUM(K14:K27)</f>
        <v>0</v>
      </c>
      <c r="L28" s="18">
        <f t="shared" si="2"/>
        <v>0</v>
      </c>
      <c r="M28" s="17">
        <f>AVERAGE(M14:M27)</f>
        <v>0.91</v>
      </c>
      <c r="N28" s="19">
        <f>AVERAGE(N14:N27)</f>
        <v>0.59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 t="s">
        <v>38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2024-01-11T04:09:51Z</dcterms:modified>
  <cp:category/>
  <cp:contentStatus/>
</cp:coreProperties>
</file>