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7" i="24"/>
  <c r="D17" i="24"/>
  <c r="C17" i="24"/>
  <c r="D16" i="24"/>
  <c r="D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17" i="23"/>
  <c r="D17" i="23"/>
  <c r="C17" i="23"/>
  <c r="D16" i="23"/>
  <c r="D15" i="23"/>
  <c r="A15" i="23"/>
  <c r="E14" i="23"/>
  <c r="D14" i="23"/>
  <c r="C14" i="23"/>
  <c r="A14" i="23"/>
  <c r="B10" i="23"/>
  <c r="B37" i="23" s="1"/>
  <c r="L8" i="23"/>
  <c r="H8" i="23"/>
  <c r="E8" i="23"/>
  <c r="D16" i="22"/>
  <c r="C17" i="22"/>
  <c r="D17" i="22"/>
  <c r="E17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<sst xmlns="http://schemas.openxmlformats.org/spreadsheetml/2006/main" count="254" uniqueCount="55">
  <si>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</si>
  <si>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</si>
  <si>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</si>
  <si>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</si>
  <si>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</si>
  <si>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</si>
  <si>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</si>
  <si>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</si>
  <si>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</si>
  <si>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</si>
  <si>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</si>
  <si>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</si>
  <si>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</si>
  <si>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</si>
  <si>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</si>
  <si>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</si>
  <si>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</si>
  <si>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</si>
  <si>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</si>
  <si>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</si>
  <si>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</si>
  <si>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</si>
  <si>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</si>
  <si>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</si>
  <si>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</si>
  <si>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</si>
  <si>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</si>
  <si>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</si>
  <si>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</si>
  <si>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</si>
  <si>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</si>
  <si>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</si>
  <si>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</si>
  <si>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</si>
  <si>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</si>
  <si>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</si>
  <si>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</si>
  <si>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INSTALACIONES ELECTRICAS</t>
  </si>
  <si>
    <t>M.I.I. ESTEBAN DOMINGUEZ FISCAL</t>
  </si>
  <si>
    <t xml:space="preserve">CONTROLES ELECTRICOS </t>
  </si>
  <si>
    <t>702 A</t>
  </si>
  <si>
    <t>702 B</t>
  </si>
  <si>
    <t>502 A</t>
  </si>
  <si>
    <t>AHORRO DE ENERGIA</t>
  </si>
  <si>
    <t>SEPTIEMBRE 2023 - ENERO 2024</t>
  </si>
  <si>
    <t>702A</t>
  </si>
  <si>
    <t>AHORRO DE ENERGÍA</t>
  </si>
  <si>
    <t>IV</t>
  </si>
  <si>
    <t>702B</t>
  </si>
  <si>
    <t>V</t>
  </si>
  <si>
    <t>502A</t>
  </si>
  <si>
    <t>NSTALACIONES ELECTRICAS</t>
  </si>
  <si>
    <t>VI</t>
  </si>
  <si>
    <t>O%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</si>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</sst>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="115" zoomScaleNormal="11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21</v>
      </c>
      <c r="C14" s="9" t="s">
        <v>40</v>
      </c>
      <c r="D14" s="9" t="s">
        <v>36</v>
      </c>
      <c r="E14" s="9">
        <v>15</v>
      </c>
      <c r="F14" s="9">
        <v>8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2">
        <v>0.42</v>
      </c>
      <c r="N14" s="15">
        <v>0.5333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36</v>
      </c>
      <c r="E15" s="9">
        <v>11</v>
      </c>
      <c r="F15" s="9">
        <v>11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0.98629999999999995</v>
      </c>
      <c r="N15" s="15">
        <v>0.72719999999999996</v>
      </c>
    </row>
    <row r="16" spans="1:17" s="11" customFormat="1" x14ac:dyDescent="0.2">
      <c r="A16" s="8" t="s">
        <v>37</v>
      </c>
      <c r="B16" s="9" t="s">
        <v>21</v>
      </c>
      <c r="C16" s="9" t="s">
        <v>42</v>
      </c>
      <c r="D16" s="9" t="s">
        <v>36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0.96909999999999996</v>
      </c>
      <c r="N16" s="15">
        <v>0.61760000000000004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36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0.99539999999999995</v>
      </c>
      <c r="N17" s="15">
        <v>0.90900000000000003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64</v>
      </c>
      <c r="G28" s="17">
        <f>SUM(G14:G27)</f>
        <v>0</v>
      </c>
      <c r="H28" s="18"/>
      <c r="I28" s="17">
        <f t="shared" ref="I28" si="1">(E28-SUM(F28:G28))-K28</f>
        <v>7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0.8427</v>
      </c>
      <c r="N28" s="19">
        <f>AVERAGE(N14:N27)</f>
        <v>0.69677499999999992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0.79600000000000004</v>
      </c>
      <c r="N14" s="15">
        <v>0.66600000000000004</v>
      </c>
    </row>
    <row r="15" spans="1:14" s="11" customFormat="1" ht="25.5" x14ac:dyDescent="0.2">
      <c r="A15" s="9" t="s">
        <v>39</v>
      </c>
      <c r="B15" s="9" t="s">
        <v>32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0.79</v>
      </c>
      <c r="N15" s="15">
        <v>0.66600000000000004</v>
      </c>
    </row>
    <row r="16" spans="1:14" s="11" customFormat="1" ht="25.5" x14ac:dyDescent="0.2">
      <c r="A16" s="9" t="s">
        <v>39</v>
      </c>
      <c r="B16" s="9" t="s">
        <v>31</v>
      </c>
      <c r="C16" s="9" t="s">
        <v>41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0.94089999999999996</v>
      </c>
      <c r="N16" s="15">
        <v>0.81799999999999995</v>
      </c>
    </row>
    <row r="17" spans="1:14" s="11" customFormat="1" ht="25.5" x14ac:dyDescent="0.2">
      <c r="A17" s="9" t="s">
        <v>39</v>
      </c>
      <c r="B17" s="9" t="s">
        <v>32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2">
        <v>0.95799999999999996</v>
      </c>
      <c r="N17" s="15">
        <v>0.72699999999999998</v>
      </c>
    </row>
    <row r="18" spans="1:14" s="11" customFormat="1" ht="25.5" x14ac:dyDescent="0.2">
      <c r="A18" s="9" t="s">
        <v>37</v>
      </c>
      <c r="B18" s="9" t="s">
        <v>31</v>
      </c>
      <c r="C18" s="9" t="s">
        <v>42</v>
      </c>
      <c r="D18" s="9" t="s">
        <v>36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0.9526</v>
      </c>
      <c r="N18" s="15">
        <v>0.61760000000000004</v>
      </c>
    </row>
    <row r="19" spans="1:14" s="11" customFormat="1" ht="25.5" x14ac:dyDescent="0.2">
      <c r="A19" s="9" t="s">
        <v>46</v>
      </c>
      <c r="B19" s="9" t="s">
        <v>31</v>
      </c>
      <c r="C19" s="9" t="s">
        <v>41</v>
      </c>
      <c r="D19" s="9" t="s">
        <v>36</v>
      </c>
      <c r="E19" s="9">
        <v>11</v>
      </c>
      <c r="F19" s="9">
        <v>11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22">
        <v>0.94540000000000002</v>
      </c>
      <c r="N19" s="15">
        <v>0.90900000000000003</v>
      </c>
    </row>
    <row r="20" spans="1:14" s="11" customFormat="1" ht="25.5" x14ac:dyDescent="0.2">
      <c r="A20" s="9" t="s">
        <v>46</v>
      </c>
      <c r="B20" s="9" t="s">
        <v>32</v>
      </c>
      <c r="C20" s="9" t="s">
        <v>41</v>
      </c>
      <c r="D20" s="9" t="s">
        <v>36</v>
      </c>
      <c r="E20" s="9">
        <v>11</v>
      </c>
      <c r="F20" s="9">
        <v>11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1">
        <v>0.9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0.89755714285714294</v>
      </c>
      <c r="N28" s="19">
        <f>AVERAGE(N14:N27)</f>
        <v>0.77194285714285715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47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0.82730000000000004</v>
      </c>
      <c r="N14" s="15">
        <v>0.5333</v>
      </c>
    </row>
    <row r="15" spans="1:14" s="11" customFormat="1" ht="25.5" x14ac:dyDescent="0.2">
      <c r="A15" s="9" t="str">
        <f>'1'!A15</f>
        <v xml:space="preserve">CONTROLES ELECTRICOS </v>
      </c>
      <c r="B15" s="9" t="s">
        <v>49</v>
      </c>
      <c r="C15" s="9" t="s">
        <v>40</v>
      </c>
      <c r="D15" s="9" t="str">
        <f>'1'!D15</f>
        <v>IEM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0.83330000000000004</v>
      </c>
      <c r="N15" s="15">
        <v>0.5333</v>
      </c>
    </row>
    <row r="16" spans="1:14" s="11" customFormat="1" x14ac:dyDescent="0.2">
      <c r="A16" s="9" t="s">
        <v>39</v>
      </c>
      <c r="B16" s="9" t="s">
        <v>47</v>
      </c>
      <c r="C16" s="9" t="s">
        <v>48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0.95799999999999996</v>
      </c>
      <c r="N16" s="15">
        <v>0.27200000000000002</v>
      </c>
    </row>
    <row r="17" spans="1:14" s="11" customFormat="1" ht="25.5" x14ac:dyDescent="0.2">
      <c r="A17" s="9" t="s">
        <v>39</v>
      </c>
      <c r="B17" s="9" t="s">
        <v>49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0.95809999999999995</v>
      </c>
      <c r="N17" s="15">
        <v>0.27</v>
      </c>
    </row>
    <row r="18" spans="1:14" s="11" customFormat="1" x14ac:dyDescent="0.2">
      <c r="A18" s="9" t="s">
        <v>37</v>
      </c>
      <c r="B18" s="9" t="s">
        <v>32</v>
      </c>
      <c r="C18" s="9" t="s">
        <v>50</v>
      </c>
      <c r="D18" s="9" t="s">
        <v>36</v>
      </c>
      <c r="E18" s="9">
        <v>34</v>
      </c>
      <c r="F18" s="9">
        <v>34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0.93289999999999995</v>
      </c>
      <c r="N18" s="15">
        <v>0.23499999999999999</v>
      </c>
    </row>
    <row r="19" spans="1:14" s="11" customFormat="1" x14ac:dyDescent="0.2">
      <c r="A19" s="9" t="s">
        <v>51</v>
      </c>
      <c r="B19" s="9" t="s">
        <v>47</v>
      </c>
      <c r="C19" s="9" t="s">
        <v>50</v>
      </c>
      <c r="D19" s="9" t="s">
        <v>36</v>
      </c>
      <c r="E19" s="9">
        <v>34</v>
      </c>
      <c r="F19" s="9">
        <v>34</v>
      </c>
      <c r="G19" s="9"/>
      <c r="H19" s="10"/>
      <c r="I19" s="9">
        <v>0</v>
      </c>
      <c r="J19" s="10"/>
      <c r="K19" s="9">
        <v>0</v>
      </c>
      <c r="L19" s="10">
        <v>0</v>
      </c>
      <c r="M19" s="22">
        <v>0.91610000000000003</v>
      </c>
      <c r="N19" s="15">
        <v>0.23519999999999999</v>
      </c>
    </row>
    <row r="20" spans="1:14" s="11" customFormat="1" x14ac:dyDescent="0.2">
      <c r="A20" s="9" t="s">
        <v>43</v>
      </c>
      <c r="B20" s="9" t="s">
        <v>47</v>
      </c>
      <c r="C20" s="9" t="s">
        <v>48</v>
      </c>
      <c r="D20" s="9" t="s">
        <v>36</v>
      </c>
      <c r="E20" s="9">
        <v>11</v>
      </c>
      <c r="F20" s="9">
        <v>11</v>
      </c>
      <c r="G20" s="9"/>
      <c r="H20" s="10"/>
      <c r="I20" s="9">
        <v>0</v>
      </c>
      <c r="J20" s="10"/>
      <c r="K20" s="9">
        <v>0</v>
      </c>
      <c r="L20" s="10">
        <v>0</v>
      </c>
      <c r="M20" s="22">
        <v>0.84719999999999995</v>
      </c>
      <c r="N20" s="15">
        <v>0.90900000000000003</v>
      </c>
    </row>
    <row r="21" spans="1:14" s="11" customFormat="1" x14ac:dyDescent="0.2">
      <c r="A21" s="9" t="s">
        <v>43</v>
      </c>
      <c r="B21" s="9" t="s">
        <v>49</v>
      </c>
      <c r="C21" s="9" t="s">
        <v>48</v>
      </c>
      <c r="D21" s="9" t="s">
        <v>36</v>
      </c>
      <c r="E21" s="9">
        <v>11</v>
      </c>
      <c r="F21" s="9">
        <v>11</v>
      </c>
      <c r="G21" s="9"/>
      <c r="H21" s="10"/>
      <c r="I21" s="9">
        <v>0</v>
      </c>
      <c r="J21" s="10"/>
      <c r="K21" s="9">
        <v>0</v>
      </c>
      <c r="L21" s="10">
        <v>0</v>
      </c>
      <c r="M21" s="21">
        <v>1</v>
      </c>
      <c r="N21" s="15">
        <v>1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142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0.90911249999999999</v>
      </c>
      <c r="N28" s="19">
        <f>AVERAGE(N14:N27)</f>
        <v>0.498475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52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1">
        <v>0.80659999999999998</v>
      </c>
      <c r="N14" s="15">
        <v>0.6</v>
      </c>
    </row>
    <row r="15" spans="1:14" s="11" customFormat="1" ht="25.5" x14ac:dyDescent="0.2">
      <c r="A15" s="9" t="str">
        <f>'1'!A15</f>
        <v xml:space="preserve">CONTROLES ELECTRICOS </v>
      </c>
      <c r="B15" s="9" t="s">
        <v>54</v>
      </c>
      <c r="C15" s="9" t="s">
        <v>40</v>
      </c>
      <c r="D15" s="9" t="str">
        <f>'1'!D15</f>
        <v>IEM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1">
        <v>0.81</v>
      </c>
      <c r="N15" s="15">
        <v>0.33</v>
      </c>
    </row>
    <row r="16" spans="1:14" s="11" customFormat="1" ht="25.5" x14ac:dyDescent="0.2">
      <c r="A16" s="9" t="s">
        <v>39</v>
      </c>
      <c r="B16" s="9" t="s">
        <v>52</v>
      </c>
      <c r="C16" s="9" t="s">
        <v>41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 t="s">
        <v>53</v>
      </c>
      <c r="M16" s="22">
        <v>0.95799999999999996</v>
      </c>
      <c r="N16" s="15">
        <v>0.72</v>
      </c>
    </row>
    <row r="17" spans="1:14" s="11" customFormat="1" ht="25.5" x14ac:dyDescent="0.2">
      <c r="A17" s="9" t="s">
        <v>39</v>
      </c>
      <c r="B17" s="9" t="s">
        <v>54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0.93630000000000002</v>
      </c>
      <c r="N17" s="15">
        <v>0.72719999999999996</v>
      </c>
    </row>
    <row r="18" spans="1:14" s="11" customFormat="1" ht="25.5" x14ac:dyDescent="0.2">
      <c r="A18" s="9" t="s">
        <v>37</v>
      </c>
      <c r="B18" s="9" t="s">
        <v>49</v>
      </c>
      <c r="C18" s="9" t="s">
        <v>42</v>
      </c>
      <c r="D18" s="9" t="s">
        <v>36</v>
      </c>
      <c r="E18" s="9">
        <v>34</v>
      </c>
      <c r="F18" s="9">
        <v>34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0.87790000000000001</v>
      </c>
      <c r="N18" s="15">
        <v>0.97050000000000003</v>
      </c>
    </row>
    <row r="19" spans="1:14" s="11" customFormat="1" ht="25.5" x14ac:dyDescent="0.2">
      <c r="A19" s="9" t="s">
        <v>43</v>
      </c>
      <c r="B19" s="9" t="s">
        <v>52</v>
      </c>
      <c r="C19" s="9" t="s">
        <v>41</v>
      </c>
      <c r="D19" s="9" t="s">
        <v>36</v>
      </c>
      <c r="E19" s="9">
        <v>11</v>
      </c>
      <c r="F19" s="9">
        <v>11</v>
      </c>
      <c r="G19" s="9"/>
      <c r="H19" s="10"/>
      <c r="I19" s="9">
        <v>0</v>
      </c>
      <c r="J19" s="10"/>
      <c r="K19" s="9">
        <v>0</v>
      </c>
      <c r="L19" s="10">
        <v>0</v>
      </c>
      <c r="M19" s="22">
        <v>0.93720000000000003</v>
      </c>
      <c r="N19" s="15">
        <v>0.90900000000000003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0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0.88766666666666671</v>
      </c>
      <c r="N28" s="19">
        <f>AVERAGE(N14:N27)</f>
        <v>0.70944999999999991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78" zoomScaleNormal="78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8</v>
      </c>
      <c r="G14" s="9">
        <v>7</v>
      </c>
      <c r="H14" s="10">
        <v>1</v>
      </c>
      <c r="I14" s="9">
        <f t="shared" ref="I14:I28" si="0">(E14-SUM(F14:G14))-K14</f>
        <v>0</v>
      </c>
      <c r="J14" s="10">
        <v>0</v>
      </c>
      <c r="K14" s="9">
        <v>0</v>
      </c>
      <c r="L14" s="10">
        <f t="shared" ref="L14:L28" si="1">K14/E14</f>
        <v>0</v>
      </c>
      <c r="M14" s="21">
        <v>0.80459999999999998</v>
      </c>
      <c r="N14" s="15">
        <v>0.5333</v>
      </c>
    </row>
    <row r="15" spans="1:14" s="11" customFormat="1" ht="25.5" x14ac:dyDescent="0.2">
      <c r="A15" s="9" t="str">
        <f>'1'!A15</f>
        <v xml:space="preserve">CONTROLES ELECTRICOS </v>
      </c>
      <c r="B15" s="9" t="s">
        <v>33</v>
      </c>
      <c r="C15" s="9" t="str">
        <f>'1'!C15</f>
        <v>702 B</v>
      </c>
      <c r="D15" s="9" t="str">
        <f>'1'!D15</f>
        <v>IEM</v>
      </c>
      <c r="E15" s="9">
        <f>'1'!E15</f>
        <v>11</v>
      </c>
      <c r="F15" s="9">
        <v>11</v>
      </c>
      <c r="G15" s="9">
        <v>0</v>
      </c>
      <c r="H15" s="10">
        <v>1</v>
      </c>
      <c r="I15" s="9">
        <f t="shared" si="0"/>
        <v>0</v>
      </c>
      <c r="J15" s="10">
        <v>0</v>
      </c>
      <c r="K15" s="21">
        <v>0</v>
      </c>
      <c r="L15" s="10">
        <v>0</v>
      </c>
      <c r="M15" s="21">
        <v>0.95</v>
      </c>
      <c r="N15" s="15">
        <v>0.72719999999999996</v>
      </c>
    </row>
    <row r="16" spans="1:14" s="11" customFormat="1" ht="25.5" x14ac:dyDescent="0.2">
      <c r="A16" s="9" t="str">
        <f>'1'!A16</f>
        <v>INSTALACIONES ELECTRICAS</v>
      </c>
      <c r="B16" s="9" t="s">
        <v>33</v>
      </c>
      <c r="C16" s="9" t="str">
        <f>'1'!C16</f>
        <v>502 A</v>
      </c>
      <c r="D16" s="9" t="str">
        <f>'1'!D16</f>
        <v>IEM</v>
      </c>
      <c r="E16" s="9">
        <f>'1'!E16</f>
        <v>34</v>
      </c>
      <c r="F16" s="9">
        <v>34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22">
        <v>0.93259999999999998</v>
      </c>
      <c r="N16" s="15">
        <v>0.70579999999999998</v>
      </c>
    </row>
    <row r="17" spans="1:14" s="11" customFormat="1" ht="25.5" x14ac:dyDescent="0.2">
      <c r="A17" s="9" t="str">
        <f>'1'!A17</f>
        <v>AHORRO DE ENERGIA</v>
      </c>
      <c r="B17" s="9" t="s">
        <v>33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>
        <v>0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v>0</v>
      </c>
      <c r="M17" s="22">
        <v>0.93720000000000003</v>
      </c>
      <c r="N17" s="15">
        <v>0.90900000000000003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64</v>
      </c>
      <c r="G28" s="17">
        <f>SUM(G14:G27)</f>
        <v>7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0.90609999999999991</v>
      </c>
      <c r="N28" s="19">
        <f>AVERAGE(N14:N27)</f>
        <v>0.71882500000000005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2024-01-11T17:50:06Z</dcterms:modified>
  <cp:category/>
  <cp:contentStatus/>
</cp:coreProperties>
</file>