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"/>
    </mc:Choice>
  </mc:AlternateContent>
  <xr:revisionPtr revIDLastSave="0" documentId="13_ncr:1_{A4E4F38F-CF9C-4339-8649-F7B6C8B45B7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E28" i="3"/>
  <c r="M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I17" i="5" s="1"/>
  <c r="J17" i="5" s="1"/>
  <c r="C17" i="5"/>
  <c r="A17" i="5"/>
  <c r="E16" i="5"/>
  <c r="I16" i="5" s="1"/>
  <c r="J16" i="5" s="1"/>
  <c r="D16" i="5"/>
  <c r="C16" i="5"/>
  <c r="A16" i="5"/>
  <c r="E15" i="5"/>
  <c r="I15" i="5" s="1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I18" i="4" s="1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I14" i="5"/>
  <c r="J14" i="5" s="1"/>
  <c r="L28" i="5" l="1"/>
  <c r="I28" i="5"/>
  <c r="J28" i="5" s="1"/>
  <c r="D17" i="5" l="1"/>
  <c r="D17" i="4"/>
  <c r="D17" i="3"/>
  <c r="D17" i="1"/>
  <c r="D17" i="2"/>
  <c r="D15" i="5"/>
  <c r="D15" i="3"/>
  <c r="D15" i="2"/>
  <c r="D15" i="1"/>
  <c r="D15" i="4"/>
  <c r="D14" i="2"/>
  <c r="D14" i="5"/>
  <c r="D14" i="3"/>
  <c r="D14" i="1"/>
  <c r="D14" i="4"/>
</calcChain>
</file>

<file path=xl/sharedStrings.xml><?xml version="1.0" encoding="utf-8"?>
<sst xmlns="http://schemas.openxmlformats.org/spreadsheetml/2006/main" count="171" uniqueCount="48">
  <si>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</si>
  <si>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</si>
  <si>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</si>
  <si>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</si>
  <si>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</si>
  <si>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</si>
  <si>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</si>
  <si>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</si>
  <si>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</si>
  <si>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</si>
  <si>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</si>
  <si>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</si>
  <si>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</si>
  <si>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</si>
  <si>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</si>
  <si>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</si>
  <si>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</si>
  <si>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</si>
  <si>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</si>
  <si>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</si>
  <si>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</si>
  <si>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</si>
  <si>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</si>
  <si>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</si>
  <si>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</si>
  <si>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ISC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</si>
  <si>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</si>
  <si>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</si>
  <si>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</si>
  <si>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</si>
  <si>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</si>
  <si>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</si>
  <si>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</si>
  <si>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</si>
  <si>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</si>
  <si>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VICTOR MANUEL CHONTAL AMADOR</t>
  </si>
  <si>
    <t>IND</t>
  </si>
  <si>
    <t>ISC. LILY ALEJANDRA MEDRANO MENDOZA</t>
  </si>
  <si>
    <t>Septiembre 2023 - Enero 2024</t>
  </si>
  <si>
    <t>APLICACIONES EMPRESARIALES</t>
  </si>
  <si>
    <t>APLICACIONES MOVILES I</t>
  </si>
  <si>
    <t>ARQUITECTURA DE COMPUTADORAS</t>
  </si>
  <si>
    <t>PROGRAMACION ORIENTADA A OBJETOS</t>
  </si>
  <si>
    <t>704IN</t>
  </si>
  <si>
    <t>704AP</t>
  </si>
  <si>
    <t>504B</t>
  </si>
  <si>
    <t>ARRTR</t>
  </si>
  <si>
    <t>ING.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</si>
</sst>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14" workbookViewId="0">
      <selection activeCell="N14" sqref="N14: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1</v>
      </c>
      <c r="C8" s="28"/>
      <c r="D8" s="5" t="s">
        <v>6</v>
      </c>
      <c r="E8" s="6">
        <v>4</v>
      </c>
      <c r="F8" s="1"/>
      <c r="G8" s="4" t="s">
        <v>7</v>
      </c>
      <c r="H8" s="6">
        <v>4</v>
      </c>
      <c r="I8" s="34" t="s">
        <v>8</v>
      </c>
      <c r="J8" s="24"/>
      <c r="K8" s="24"/>
      <c r="L8" s="27" t="s">
        <v>38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27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39</v>
      </c>
      <c r="B14" s="9">
        <v>1</v>
      </c>
      <c r="C14" s="9" t="s">
        <v>43</v>
      </c>
      <c r="D14" s="9" t="str">
        <f ca="1">'1'!D14</f>
        <v>ISC</v>
      </c>
      <c r="E14" s="9">
        <v>16</v>
      </c>
      <c r="F14" s="9">
        <v>15</v>
      </c>
      <c r="G14" s="9"/>
      <c r="H14" s="10"/>
      <c r="I14" s="9">
        <f t="shared" ref="I14:I17" si="0">(E14-SUM(F14:G14))-K14</f>
        <v>1</v>
      </c>
      <c r="J14" s="10"/>
      <c r="K14" s="9">
        <v>0</v>
      </c>
      <c r="L14" s="10">
        <v>0</v>
      </c>
      <c r="M14" s="9">
        <v>77</v>
      </c>
      <c r="N14" s="11">
        <v>0.81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9" t="s">
        <v>40</v>
      </c>
      <c r="B15" s="9">
        <v>1</v>
      </c>
      <c r="C15" s="9" t="s">
        <v>44</v>
      </c>
      <c r="D15" s="9" t="str">
        <f ca="1">'1'!D15</f>
        <v>ISC</v>
      </c>
      <c r="E15" s="9"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87</v>
      </c>
      <c r="N15" s="11">
        <v>0.33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5.25" customHeight="1" x14ac:dyDescent="0.25">
      <c r="A16" s="9" t="s">
        <v>41</v>
      </c>
      <c r="B16" s="9">
        <v>1</v>
      </c>
      <c r="C16" s="9" t="s">
        <v>45</v>
      </c>
      <c r="D16" s="9" t="s">
        <v>25</v>
      </c>
      <c r="E16" s="9">
        <v>14</v>
      </c>
      <c r="F16" s="9">
        <v>14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87</v>
      </c>
      <c r="N16" s="11">
        <v>0.95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42</v>
      </c>
      <c r="B17" s="9">
        <v>1</v>
      </c>
      <c r="C17" s="9" t="s">
        <v>46</v>
      </c>
      <c r="D17" s="9" t="str">
        <f ca="1">'1'!D17</f>
        <v>ISC</v>
      </c>
      <c r="E17" s="9">
        <v>13</v>
      </c>
      <c r="F17" s="9">
        <v>12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69</v>
      </c>
      <c r="N17" s="11">
        <v>0.64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55</v>
      </c>
      <c r="F28" s="15">
        <f>SUM(F14:F17)</f>
        <v>53</v>
      </c>
      <c r="G28" s="15"/>
      <c r="H28" s="16"/>
      <c r="I28" s="15">
        <f>SUM(I14:I17)</f>
        <v>2</v>
      </c>
      <c r="J28" s="16"/>
      <c r="K28" s="15">
        <v>0</v>
      </c>
      <c r="L28" s="16">
        <v>0</v>
      </c>
      <c r="M28" s="15">
        <f>AVERAGE(M14:M17)</f>
        <v>80</v>
      </c>
      <c r="N28" s="21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2" workbookViewId="0">
      <selection activeCell="L8" sqref="L8:N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4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2</v>
      </c>
      <c r="C8" s="28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Septiembre 2023 - Enero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APLICACIONES EMPRESARIALES</v>
      </c>
      <c r="B14" s="9">
        <v>2</v>
      </c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15</v>
      </c>
      <c r="G14" s="9"/>
      <c r="H14" s="10"/>
      <c r="I14" s="9">
        <f t="shared" ref="I14:I17" si="0">(E14-SUM(F14:G14))-K14</f>
        <v>1</v>
      </c>
      <c r="J14" s="10"/>
      <c r="K14" s="9">
        <v>0</v>
      </c>
      <c r="L14" s="10">
        <v>0</v>
      </c>
      <c r="M14" s="9">
        <v>77</v>
      </c>
      <c r="N14" s="11">
        <v>0.93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75" customHeight="1" x14ac:dyDescent="0.25">
      <c r="A15" s="9" t="str">
        <f>'1'!A15</f>
        <v>APLICACIONES MOVILES I</v>
      </c>
      <c r="B15" s="9">
        <v>2</v>
      </c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86</v>
      </c>
      <c r="N15" s="11">
        <v>0.33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 x14ac:dyDescent="0.25">
      <c r="A16" s="9" t="str">
        <f>'1'!A16</f>
        <v>ARQUITECTURA DE COMPUTADORAS</v>
      </c>
      <c r="B16" s="9">
        <v>2</v>
      </c>
      <c r="C16" s="9" t="str">
        <f>'1'!C16</f>
        <v>504B</v>
      </c>
      <c r="D16" s="9" t="str">
        <f>'1'!D16</f>
        <v>ISC</v>
      </c>
      <c r="E16" s="9">
        <f>'1'!E16</f>
        <v>14</v>
      </c>
      <c r="F16" s="9">
        <v>14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86</v>
      </c>
      <c r="N16" s="11">
        <v>0.56999999999999995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.25" customHeight="1" x14ac:dyDescent="0.25">
      <c r="A17" s="9" t="str">
        <f>'1'!A17</f>
        <v>PROGRAMACION ORIENTADA A OBJETOS</v>
      </c>
      <c r="B17" s="9">
        <v>2</v>
      </c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8</v>
      </c>
      <c r="G17" s="9"/>
      <c r="H17" s="10"/>
      <c r="I17" s="9">
        <f t="shared" si="0"/>
        <v>5</v>
      </c>
      <c r="J17" s="10"/>
      <c r="K17" s="9">
        <v>0</v>
      </c>
      <c r="L17" s="10">
        <v>0</v>
      </c>
      <c r="M17" s="9">
        <v>46</v>
      </c>
      <c r="N17" s="11">
        <v>0.61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55</v>
      </c>
      <c r="F28" s="15">
        <f>SUM(F14:F18)</f>
        <v>49</v>
      </c>
      <c r="G28" s="15"/>
      <c r="H28" s="16"/>
      <c r="I28" s="15">
        <f>SUM(I14:I17)</f>
        <v>6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47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workbookViewId="0">
      <selection activeCell="L8" sqref="L8:N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1</v>
      </c>
      <c r="C8" s="28"/>
      <c r="D8" s="5" t="s">
        <v>6</v>
      </c>
      <c r="E8" s="19">
        <v>4</v>
      </c>
      <c r="G8" s="4" t="s">
        <v>7</v>
      </c>
      <c r="H8" s="19">
        <v>4</v>
      </c>
      <c r="I8" s="34" t="s">
        <v>8</v>
      </c>
      <c r="J8" s="24"/>
      <c r="K8" s="24"/>
      <c r="L8" s="27" t="str">
        <f>'1'!L8</f>
        <v>Septiembre 2023 - Enero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9" t="str">
        <f>'1'!A14</f>
        <v>APLICACIONES EMPRESARIALES</v>
      </c>
      <c r="B14" s="9">
        <v>3</v>
      </c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14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v>0</v>
      </c>
      <c r="M14" s="9">
        <v>72</v>
      </c>
      <c r="N14" s="11">
        <v>0.75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25">
      <c r="A15" s="9" t="str">
        <f>'1'!A15</f>
        <v>APLICACIONES MOVILES I</v>
      </c>
      <c r="B15" s="9">
        <v>3</v>
      </c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11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81</v>
      </c>
      <c r="N15" s="11">
        <v>0.57999999999999996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4.5" customHeight="1" x14ac:dyDescent="0.25">
      <c r="A16" s="9" t="str">
        <f>'1'!A16</f>
        <v>ARQUITECTURA DE COMPUTADORAS</v>
      </c>
      <c r="B16" s="9">
        <v>3</v>
      </c>
      <c r="C16" s="9" t="str">
        <f>'1'!C16</f>
        <v>504B</v>
      </c>
      <c r="D16" s="9" t="s">
        <v>36</v>
      </c>
      <c r="E16" s="9">
        <f>'1'!E16</f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9">
        <v>82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tr">
        <f>'1'!A17</f>
        <v>PROGRAMACION ORIENTADA A OBJETOS</v>
      </c>
      <c r="B17" s="9">
        <v>3</v>
      </c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12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70</v>
      </c>
      <c r="N17" s="11">
        <v>0.92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>
        <f>SUM(E14:E17)</f>
        <v>55</v>
      </c>
      <c r="F28" s="15">
        <f>SUM(F14:F18)</f>
        <v>50</v>
      </c>
      <c r="G28" s="15"/>
      <c r="H28" s="16"/>
      <c r="I28" s="15">
        <f>SUM(I14:I17)</f>
        <v>5</v>
      </c>
      <c r="J28" s="16"/>
      <c r="K28" s="15">
        <v>0</v>
      </c>
      <c r="L28" s="16">
        <v>0</v>
      </c>
      <c r="M28" s="22">
        <v>74</v>
      </c>
      <c r="N28" s="21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4" workbookViewId="0">
      <selection activeCell="B8" sqref="B8:C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>
        <v>4</v>
      </c>
      <c r="C8" s="28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Septiembre 2023 - Enero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APLICACIONES EMPRESARIALES</v>
      </c>
      <c r="B14" s="9"/>
      <c r="C14" s="9" t="str">
        <f>'1'!C14</f>
        <v>704IN</v>
      </c>
      <c r="D14" s="9" t="str">
        <f ca="1">'1'!D14</f>
        <v>ISC</v>
      </c>
      <c r="E14" s="9">
        <f>'1'!E14</f>
        <v>16</v>
      </c>
      <c r="F14" s="9">
        <v>11</v>
      </c>
      <c r="G14" s="9"/>
      <c r="H14" s="10"/>
      <c r="I14" s="9">
        <f t="shared" ref="I14:I18" si="0">(E14-SUM(F14:G14))-K14</f>
        <v>5</v>
      </c>
      <c r="J14" s="10"/>
      <c r="K14" s="9">
        <v>0</v>
      </c>
      <c r="L14" s="10">
        <v>0</v>
      </c>
      <c r="M14" s="9">
        <v>76</v>
      </c>
      <c r="N14" s="11">
        <v>0.9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APLICACIONES MOVILES I</v>
      </c>
      <c r="B15" s="9"/>
      <c r="C15" s="9" t="str">
        <f>'1'!C15</f>
        <v>704AP</v>
      </c>
      <c r="D15" s="9" t="str">
        <f ca="1">'1'!D15</f>
        <v>ISC</v>
      </c>
      <c r="E15" s="9">
        <f>'1'!E15</f>
        <v>12</v>
      </c>
      <c r="F15" s="9">
        <v>13</v>
      </c>
      <c r="G15" s="9"/>
      <c r="H15" s="10"/>
      <c r="I15" s="9">
        <f t="shared" si="0"/>
        <v>-1</v>
      </c>
      <c r="J15" s="10"/>
      <c r="K15" s="9">
        <v>0</v>
      </c>
      <c r="L15" s="10">
        <v>0</v>
      </c>
      <c r="M15" s="9">
        <v>77</v>
      </c>
      <c r="N15" s="11">
        <v>0.85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ARQUITECTURA DE COMPUTADORAS</v>
      </c>
      <c r="B16" s="9"/>
      <c r="C16" s="9" t="str">
        <f>'1'!C16</f>
        <v>504B</v>
      </c>
      <c r="D16" s="9" t="str">
        <f>'1'!D16</f>
        <v>ISC</v>
      </c>
      <c r="E16" s="9">
        <f>'1'!E16</f>
        <v>14</v>
      </c>
      <c r="F16" s="9">
        <v>23</v>
      </c>
      <c r="G16" s="9"/>
      <c r="H16" s="10"/>
      <c r="I16" s="9">
        <f t="shared" si="0"/>
        <v>-9</v>
      </c>
      <c r="J16" s="10"/>
      <c r="K16" s="9">
        <v>0</v>
      </c>
      <c r="L16" s="10">
        <v>0</v>
      </c>
      <c r="M16" s="9">
        <v>85</v>
      </c>
      <c r="N16" s="11">
        <v>0.87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PROGRAMACION ORIENTADA A OBJETOS</v>
      </c>
      <c r="B17" s="9"/>
      <c r="C17" s="9" t="str">
        <f>'1'!C17</f>
        <v>ARRTR</v>
      </c>
      <c r="D17" s="9" t="str">
        <f ca="1">'1'!D17</f>
        <v>ISC</v>
      </c>
      <c r="E17" s="9">
        <f>'1'!E17</f>
        <v>13</v>
      </c>
      <c r="F17" s="9">
        <v>7</v>
      </c>
      <c r="G17" s="9"/>
      <c r="H17" s="10"/>
      <c r="I17" s="9">
        <f t="shared" si="0"/>
        <v>6</v>
      </c>
      <c r="J17" s="10"/>
      <c r="K17" s="9">
        <v>0</v>
      </c>
      <c r="L17" s="10">
        <v>0</v>
      </c>
      <c r="M17" s="9">
        <v>73</v>
      </c>
      <c r="N17" s="11">
        <v>0.5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18</v>
      </c>
      <c r="G18" s="9"/>
      <c r="H18" s="10"/>
      <c r="I18" s="9">
        <f t="shared" si="0"/>
        <v>-18</v>
      </c>
      <c r="J18" s="10"/>
      <c r="K18" s="9">
        <v>0</v>
      </c>
      <c r="L18" s="10">
        <v>0</v>
      </c>
      <c r="M18" s="9">
        <v>84</v>
      </c>
      <c r="N18" s="11">
        <v>0.73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0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2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5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5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6" t="s">
        <v>3</v>
      </c>
      <c r="B6" s="24"/>
      <c r="C6" s="24"/>
      <c r="D6" s="24"/>
      <c r="E6" s="29" t="s">
        <v>33</v>
      </c>
      <c r="F6" s="28"/>
      <c r="G6" s="28"/>
      <c r="H6" s="28"/>
      <c r="I6" s="28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27" t="s">
        <v>34</v>
      </c>
      <c r="C8" s="28"/>
      <c r="D8" s="5" t="s">
        <v>6</v>
      </c>
      <c r="E8" s="19">
        <f>'1'!E8</f>
        <v>4</v>
      </c>
      <c r="G8" s="4" t="s">
        <v>7</v>
      </c>
      <c r="H8" s="19">
        <f>'1'!H8</f>
        <v>4</v>
      </c>
      <c r="I8" s="34" t="s">
        <v>8</v>
      </c>
      <c r="J8" s="24"/>
      <c r="K8" s="24"/>
      <c r="L8" s="27" t="str">
        <f>'1'!L8</f>
        <v>Septiembre 2023 - Enero 2024</v>
      </c>
      <c r="M8" s="28"/>
      <c r="N8" s="2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27" t="str">
        <f>'1'!B10</f>
        <v>VICTOR MANUEL CHONTAL AMADOR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7" t="s">
        <v>10</v>
      </c>
      <c r="B12" s="39" t="s">
        <v>11</v>
      </c>
      <c r="C12" s="39" t="s">
        <v>12</v>
      </c>
      <c r="D12" s="30" t="s">
        <v>13</v>
      </c>
      <c r="E12" s="30" t="s">
        <v>14</v>
      </c>
      <c r="F12" s="35" t="s">
        <v>15</v>
      </c>
      <c r="G12" s="36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8"/>
      <c r="B13" s="31"/>
      <c r="C13" s="31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APLICACIONES EMPRESARIALES</v>
      </c>
      <c r="B14" s="9"/>
      <c r="C14" s="9" t="str">
        <f>'1'!C14</f>
        <v>704IN</v>
      </c>
      <c r="D14" s="9" t="str">
        <f ca="1">'1'!D14</f>
        <v>ISC</v>
      </c>
      <c r="E14" s="9">
        <f>'1'!E14</f>
        <v>16</v>
      </c>
      <c r="F14" s="9"/>
      <c r="G14" s="9"/>
      <c r="H14" s="10">
        <f t="shared" ref="H14:H17" si="0">F14/E14</f>
        <v>0</v>
      </c>
      <c r="I14" s="9">
        <f t="shared" ref="I14:I17" si="1">(E14-SUM(F14:G14))-K14</f>
        <v>16</v>
      </c>
      <c r="J14" s="10">
        <f t="shared" ref="J14:J17" si="2">I14/E14</f>
        <v>1</v>
      </c>
      <c r="K14" s="9"/>
      <c r="L14" s="10">
        <f t="shared" ref="L14:L17" si="3">K14/E14</f>
        <v>0</v>
      </c>
      <c r="M14" s="9"/>
      <c r="N14" s="11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APLICACIONES MOVILES I</v>
      </c>
      <c r="B15" s="9"/>
      <c r="C15" s="9" t="str">
        <f>'1'!C15</f>
        <v>704AP</v>
      </c>
      <c r="D15" s="9" t="str">
        <f ca="1">'1'!D15</f>
        <v>ISC</v>
      </c>
      <c r="E15" s="9">
        <f>'1'!E15</f>
        <v>12</v>
      </c>
      <c r="F15" s="9"/>
      <c r="G15" s="9"/>
      <c r="H15" s="10">
        <f t="shared" si="0"/>
        <v>0</v>
      </c>
      <c r="I15" s="9">
        <f t="shared" si="1"/>
        <v>12</v>
      </c>
      <c r="J15" s="10">
        <f t="shared" si="2"/>
        <v>1</v>
      </c>
      <c r="K15" s="9"/>
      <c r="L15" s="10">
        <f t="shared" si="3"/>
        <v>0</v>
      </c>
      <c r="M15" s="9"/>
      <c r="N15" s="11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ARQUITECTURA DE COMPUTADORAS</v>
      </c>
      <c r="B16" s="9"/>
      <c r="C16" s="9" t="str">
        <f>'1'!C16</f>
        <v>504B</v>
      </c>
      <c r="D16" s="9" t="str">
        <f>'1'!D16</f>
        <v>ISC</v>
      </c>
      <c r="E16" s="9">
        <f>'1'!E16</f>
        <v>14</v>
      </c>
      <c r="F16" s="9"/>
      <c r="G16" s="9"/>
      <c r="H16" s="10">
        <f t="shared" si="0"/>
        <v>0</v>
      </c>
      <c r="I16" s="9">
        <f t="shared" si="1"/>
        <v>14</v>
      </c>
      <c r="J16" s="10">
        <f t="shared" si="2"/>
        <v>1</v>
      </c>
      <c r="K16" s="9"/>
      <c r="L16" s="10">
        <f t="shared" si="3"/>
        <v>0</v>
      </c>
      <c r="M16" s="9"/>
      <c r="N16" s="11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PROGRAMACION ORIENTADA A OBJETOS</v>
      </c>
      <c r="B17" s="9"/>
      <c r="C17" s="9" t="str">
        <f>'1'!C17</f>
        <v>ARRTR</v>
      </c>
      <c r="D17" s="9" t="str">
        <f ca="1">'1'!D17</f>
        <v>ISC</v>
      </c>
      <c r="E17" s="9">
        <f>'1'!E17</f>
        <v>13</v>
      </c>
      <c r="F17" s="9"/>
      <c r="G17" s="9"/>
      <c r="H17" s="10">
        <f t="shared" si="0"/>
        <v>0</v>
      </c>
      <c r="I17" s="9">
        <f t="shared" si="1"/>
        <v>13</v>
      </c>
      <c r="J17" s="10">
        <f t="shared" si="2"/>
        <v>1</v>
      </c>
      <c r="K17" s="9"/>
      <c r="L17" s="10">
        <f t="shared" si="3"/>
        <v>0</v>
      </c>
      <c r="M17" s="9"/>
      <c r="N17" s="1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27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55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>(E28-SUM(F28:G28))-K28</f>
        <v>55</v>
      </c>
      <c r="J28" s="16">
        <f>I28/E28</f>
        <v>1</v>
      </c>
      <c r="K28" s="15">
        <f>SUM(K14:K27)</f>
        <v>0</v>
      </c>
      <c r="L28" s="16">
        <f>K28/E28</f>
        <v>0</v>
      </c>
      <c r="M28" s="15" t="e">
        <f t="shared" ref="M28:N28" si="5">AVERAGE(M14:M27)</f>
        <v>#DIV/0!</v>
      </c>
      <c r="N28" s="17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42" t="s">
        <v>28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43" t="s">
        <v>29</v>
      </c>
      <c r="C33" s="24"/>
      <c r="D33" s="24"/>
      <c r="E33" s="1"/>
      <c r="F33" s="1"/>
      <c r="G33" s="25" t="s">
        <v>30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44"/>
      <c r="C34" s="28"/>
      <c r="D34" s="28"/>
      <c r="E34" s="1"/>
      <c r="F34" s="1"/>
      <c r="G34" s="27"/>
      <c r="H34" s="28"/>
      <c r="I34" s="28"/>
      <c r="J34" s="2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45" t="s">
        <v>31</v>
      </c>
      <c r="B35" s="24"/>
      <c r="C35" s="7"/>
      <c r="D35" s="1"/>
      <c r="E35" s="45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0" t="str">
        <f>B10</f>
        <v>VICTOR MANUEL CHONTAL AMADOR</v>
      </c>
      <c r="C37" s="24"/>
      <c r="D37" s="24"/>
      <c r="E37" s="20"/>
      <c r="F37" s="20"/>
      <c r="G37" s="41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2024-01-05T04:24:58Z</dcterms:modified>
</cp:coreProperties>
</file>