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ARACELY 23-24\REPORTES Y LISTAS\"/>
    </mc:Choice>
  </mc:AlternateContent>
  <bookViews>
    <workbookView xWindow="0" yWindow="0" windowWidth="20490" windowHeight="7755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4" l="1"/>
  <c r="D16" i="24"/>
  <c r="D15" i="24"/>
  <c r="D14" i="24"/>
  <c r="C17" i="24"/>
  <c r="C16" i="24"/>
  <c r="C15" i="24"/>
  <c r="C14" i="24"/>
  <c r="A17" i="24"/>
  <c r="A16" i="24"/>
  <c r="A15" i="24"/>
  <c r="A14" i="24"/>
  <c r="I14" i="24" l="1"/>
  <c r="L14" i="24"/>
  <c r="N28" i="25" l="1"/>
  <c r="M28" i="25"/>
  <c r="K28" i="25"/>
  <c r="G28" i="25"/>
  <c r="F28" i="25"/>
  <c r="D17" i="25"/>
  <c r="C17" i="25"/>
  <c r="A17" i="25"/>
  <c r="E16" i="25"/>
  <c r="D16" i="25"/>
  <c r="C16" i="25"/>
  <c r="A16" i="25"/>
  <c r="D15" i="25"/>
  <c r="C15" i="25"/>
  <c r="A15" i="25"/>
  <c r="D14" i="25"/>
  <c r="C14" i="25"/>
  <c r="A14" i="25"/>
  <c r="B10" i="25"/>
  <c r="B37" i="25" s="1"/>
  <c r="L8" i="25"/>
  <c r="H8" i="25"/>
  <c r="E8" i="25"/>
  <c r="N29" i="24"/>
  <c r="M29" i="24"/>
  <c r="K29" i="24"/>
  <c r="G29" i="24"/>
  <c r="F29" i="24"/>
  <c r="I17" i="24"/>
  <c r="I16" i="24"/>
  <c r="I15" i="24"/>
  <c r="B10" i="24"/>
  <c r="B38" i="24" s="1"/>
  <c r="L8" i="24"/>
  <c r="E8" i="24"/>
  <c r="N28" i="23"/>
  <c r="M28" i="23"/>
  <c r="K28" i="23"/>
  <c r="F28" i="23"/>
  <c r="I17" i="23"/>
  <c r="D17" i="23"/>
  <c r="C17" i="23"/>
  <c r="A17" i="23"/>
  <c r="I16" i="23"/>
  <c r="D16" i="23"/>
  <c r="C16" i="23"/>
  <c r="A16" i="23"/>
  <c r="I15" i="23"/>
  <c r="D15" i="23"/>
  <c r="C15" i="23"/>
  <c r="A15" i="23"/>
  <c r="I14" i="23"/>
  <c r="D14" i="23"/>
  <c r="C14" i="23"/>
  <c r="A14" i="23"/>
  <c r="B10" i="23"/>
  <c r="B37" i="23" s="1"/>
  <c r="L8" i="23"/>
  <c r="E8" i="23"/>
  <c r="A15" i="22"/>
  <c r="C15" i="22"/>
  <c r="D15" i="22"/>
  <c r="A16" i="22"/>
  <c r="C16" i="22"/>
  <c r="D16" i="22"/>
  <c r="A17" i="22"/>
  <c r="C17" i="22"/>
  <c r="D17" i="22"/>
  <c r="L17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L16" i="22"/>
  <c r="L15" i="22"/>
  <c r="B37" i="10"/>
  <c r="N28" i="10"/>
  <c r="M28" i="10"/>
  <c r="K28" i="10"/>
  <c r="F28" i="10"/>
  <c r="E28" i="10"/>
  <c r="L17" i="10"/>
  <c r="L16" i="10"/>
  <c r="I16" i="10"/>
  <c r="L15" i="10"/>
  <c r="I15" i="10"/>
  <c r="L14" i="10"/>
  <c r="I14" i="10"/>
  <c r="L14" i="25" l="1"/>
  <c r="L15" i="25"/>
  <c r="L16" i="25"/>
  <c r="L17" i="25"/>
  <c r="E28" i="25"/>
  <c r="L15" i="24"/>
  <c r="L16" i="24"/>
  <c r="L17" i="24"/>
  <c r="E29" i="24"/>
  <c r="L14" i="23"/>
  <c r="L15" i="23"/>
  <c r="L16" i="23"/>
  <c r="L17" i="23"/>
  <c r="E28" i="23"/>
  <c r="L14" i="22"/>
  <c r="E28" i="22"/>
  <c r="I28" i="10"/>
  <c r="L28" i="10"/>
  <c r="I28" i="25" l="1"/>
  <c r="J28" i="25" s="1"/>
  <c r="L28" i="25"/>
  <c r="H28" i="25"/>
  <c r="I29" i="24"/>
  <c r="J29" i="24" s="1"/>
  <c r="L29" i="24"/>
  <c r="H29" i="24"/>
  <c r="I28" i="23"/>
  <c r="L28" i="23"/>
  <c r="J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<sst xmlns="http://schemas.openxmlformats.org/spreadsheetml/2006/main" count="198" uniqueCount="52">
  <si>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</si>
  <si>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</si>
  <si>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</si>
  <si>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</si>
  <si>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</si>
  <si>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</si>
  <si>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</si>
  <si>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</si>
  <si>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</si>
  <si>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</si>
  <si>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</si>
  <si>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</si>
  <si>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</si>
  <si>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</si>
  <si>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</si>
  <si>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</si>
  <si>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</si>
  <si>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</si>
  <si>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</si>
  <si>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</si>
  <si>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</si>
  <si>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</si>
  <si>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</si>
  <si>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</si>
  <si>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</si>
  <si>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</si>
  <si>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</si>
  <si>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</si>
  <si>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</si>
  <si>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</si>
  <si>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</si>
  <si>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</si>
  <si>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</si>
  <si>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</si>
  <si>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</si>
  <si>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ARACELY TADEO VARA</t>
  </si>
  <si>
    <t>IGEM</t>
  </si>
  <si>
    <t>II</t>
  </si>
  <si>
    <t>DEPARTAMENTO DE CIENCIAS BASICAS</t>
  </si>
  <si>
    <t>MC. TONATIUH SOSME SANCHEZ</t>
  </si>
  <si>
    <t>III</t>
  </si>
  <si>
    <t>IV</t>
  </si>
  <si>
    <t>V</t>
  </si>
  <si>
    <t>MATEMATICAS APLICADAS PARA ADMINITRACION</t>
  </si>
  <si>
    <t>ESTADISTICA PARA ADINISTRACION I</t>
  </si>
  <si>
    <t>PROBABILIDAD Y ESTADISTICA DESCRIPTIVA</t>
  </si>
  <si>
    <t>307 C</t>
  </si>
  <si>
    <t>307 B</t>
  </si>
  <si>
    <t>105 C</t>
  </si>
  <si>
    <t>305 B</t>
  </si>
  <si>
    <t>LADM</t>
  </si>
  <si>
    <t>SEPTIEMBRE 2023 -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</si>
</sst>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10" zoomScale="85" zoomScaleNormal="85" zoomScaleSheetLayoutView="100" workbookViewId="0">
      <selection activeCell="G15" sqref="G15"/>
    </sheetView>
  </sheetViews>
  <sheetFormatPr baseColWidth="10" defaultColWidth="11.42578125" defaultRowHeight="12.75" x14ac:dyDescent="0.2"/>
  <cols>
    <col min="1" max="1" width="45.5703125" style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5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5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7" t="s">
        <v>7</v>
      </c>
      <c r="J8" s="37"/>
      <c r="K8" s="37"/>
      <c r="L8" s="34" t="s">
        <v>51</v>
      </c>
      <c r="M8" s="34"/>
      <c r="N8" s="34"/>
      <c r="O8" s="34"/>
    </row>
    <row r="10" spans="1:15" x14ac:dyDescent="0.2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5" x14ac:dyDescent="0.2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5" s="11" customFormat="1" ht="25.5" x14ac:dyDescent="0.2">
      <c r="A14" s="8" t="s">
        <v>43</v>
      </c>
      <c r="B14" s="9" t="s">
        <v>21</v>
      </c>
      <c r="C14" s="9" t="s">
        <v>48</v>
      </c>
      <c r="D14" s="9" t="s">
        <v>50</v>
      </c>
      <c r="E14" s="9">
        <v>23</v>
      </c>
      <c r="F14" s="9">
        <v>23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73</v>
      </c>
      <c r="N14" s="15">
        <v>0.26</v>
      </c>
    </row>
    <row r="15" spans="1:15" s="11" customFormat="1" ht="25.5" x14ac:dyDescent="0.2">
      <c r="A15" s="8" t="s">
        <v>44</v>
      </c>
      <c r="B15" s="9" t="s">
        <v>21</v>
      </c>
      <c r="C15" s="9" t="s">
        <v>49</v>
      </c>
      <c r="D15" s="9" t="s">
        <v>50</v>
      </c>
      <c r="E15" s="9">
        <v>32</v>
      </c>
      <c r="F15" s="9">
        <v>31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76</v>
      </c>
      <c r="N15" s="15">
        <v>0.34</v>
      </c>
    </row>
    <row r="16" spans="1:15" s="11" customFormat="1" ht="25.5" x14ac:dyDescent="0.2">
      <c r="A16" s="8" t="s">
        <v>45</v>
      </c>
      <c r="B16" s="9" t="s">
        <v>21</v>
      </c>
      <c r="C16" s="9" t="s">
        <v>46</v>
      </c>
      <c r="D16" s="9" t="s">
        <v>36</v>
      </c>
      <c r="E16" s="9">
        <v>15</v>
      </c>
      <c r="F16" s="9">
        <v>15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90</v>
      </c>
      <c r="N16" s="15">
        <v>0.53</v>
      </c>
    </row>
    <row r="17" spans="1:18" s="11" customFormat="1" ht="25.5" x14ac:dyDescent="0.2">
      <c r="A17" s="8" t="s">
        <v>45</v>
      </c>
      <c r="B17" s="9" t="s">
        <v>21</v>
      </c>
      <c r="C17" s="9" t="s">
        <v>47</v>
      </c>
      <c r="D17" s="9" t="s">
        <v>36</v>
      </c>
      <c r="E17" s="9">
        <v>19</v>
      </c>
      <c r="F17" s="9">
        <v>19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87</v>
      </c>
      <c r="N17" s="15">
        <v>0.57999999999999996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88</v>
      </c>
      <c r="G28" s="17"/>
      <c r="H28" s="18"/>
      <c r="I28" s="17">
        <f t="shared" si="0"/>
        <v>1</v>
      </c>
      <c r="J28" s="18"/>
      <c r="K28" s="17">
        <f>SUM(K14:K27)</f>
        <v>0</v>
      </c>
      <c r="L28" s="18">
        <f t="shared" si="1"/>
        <v>0</v>
      </c>
      <c r="M28" s="17">
        <f>AVERAGE(M14:M27)</f>
        <v>81.5</v>
      </c>
      <c r="N28" s="19">
        <f>AVERAGE(N14:N27)</f>
        <v>0.42749999999999999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ARACELY TADEO VARA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8:O8"/>
    <mergeCell ref="L12:L13"/>
    <mergeCell ref="M12:M13"/>
    <mergeCell ref="N12:N13"/>
    <mergeCell ref="I8:K8"/>
    <mergeCell ref="A35:B35"/>
    <mergeCell ref="E35:H35"/>
    <mergeCell ref="B37:D37"/>
    <mergeCell ref="G37:J37"/>
    <mergeCell ref="K12:K13"/>
    <mergeCell ref="B33:D33"/>
    <mergeCell ref="G33:J33"/>
    <mergeCell ref="B34:D34"/>
    <mergeCell ref="G34:J34"/>
    <mergeCell ref="A30:N30"/>
    <mergeCell ref="C12:C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3" zoomScale="85" zoomScaleNormal="85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28" t="str">
        <f>'1'!L8</f>
        <v>SEPTIEMBRE 2023 - ENERO 2024</v>
      </c>
      <c r="M8" s="28"/>
      <c r="N8" s="28"/>
    </row>
    <row r="10" spans="1:14" x14ac:dyDescent="0.2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s="11" customFormat="1" ht="25.5" x14ac:dyDescent="0.2">
      <c r="A14" s="9" t="str">
        <f>'1'!A14</f>
        <v>MATEMATICAS APLICADAS PARA ADMINITRACION</v>
      </c>
      <c r="B14" s="9" t="s">
        <v>37</v>
      </c>
      <c r="C14" s="9" t="str">
        <f>'1'!C14</f>
        <v>105 C</v>
      </c>
      <c r="D14" s="9" t="str">
        <f>'1'!D14</f>
        <v>LADM</v>
      </c>
      <c r="E14" s="9">
        <v>23</v>
      </c>
      <c r="F14" s="9">
        <v>23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70</v>
      </c>
      <c r="N14" s="15">
        <v>1</v>
      </c>
    </row>
    <row r="15" spans="1:14" s="11" customFormat="1" ht="25.5" x14ac:dyDescent="0.2">
      <c r="A15" s="9" t="str">
        <f>'1'!A15</f>
        <v>ESTADISTICA PARA ADINISTRACION I</v>
      </c>
      <c r="B15" s="9" t="s">
        <v>37</v>
      </c>
      <c r="C15" s="9" t="str">
        <f>'1'!C15</f>
        <v>305 B</v>
      </c>
      <c r="D15" s="9" t="str">
        <f>'1'!D15</f>
        <v>LADM</v>
      </c>
      <c r="E15" s="9">
        <v>32</v>
      </c>
      <c r="F15" s="9">
        <v>31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9">
        <v>90</v>
      </c>
      <c r="N15" s="15">
        <v>0.94</v>
      </c>
    </row>
    <row r="16" spans="1:14" s="11" customFormat="1" ht="25.5" x14ac:dyDescent="0.2">
      <c r="A16" s="9" t="str">
        <f>'1'!A16</f>
        <v>PROBABILIDAD Y ESTADISTICA DESCRIPTIVA</v>
      </c>
      <c r="B16" s="9" t="s">
        <v>37</v>
      </c>
      <c r="C16" s="9" t="str">
        <f>'1'!C16</f>
        <v>307 C</v>
      </c>
      <c r="D16" s="9" t="str">
        <f>'1'!D16</f>
        <v>IGEM</v>
      </c>
      <c r="E16" s="9">
        <v>15</v>
      </c>
      <c r="F16" s="9">
        <v>15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79</v>
      </c>
      <c r="N16" s="15">
        <v>0.4</v>
      </c>
    </row>
    <row r="17" spans="1:14" s="11" customFormat="1" ht="25.5" x14ac:dyDescent="0.2">
      <c r="A17" s="9" t="str">
        <f>'1'!A17</f>
        <v>PROBABILIDAD Y ESTADISTICA DESCRIPTIVA</v>
      </c>
      <c r="B17" s="9" t="s">
        <v>37</v>
      </c>
      <c r="C17" s="9" t="str">
        <f>'1'!C17</f>
        <v>307 B</v>
      </c>
      <c r="D17" s="9" t="str">
        <f>'1'!D17</f>
        <v>IGEM</v>
      </c>
      <c r="E17" s="9">
        <v>19</v>
      </c>
      <c r="F17" s="9">
        <v>19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80</v>
      </c>
      <c r="N17" s="15">
        <v>0.37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88</v>
      </c>
      <c r="G28" s="17">
        <f>SUM(G14:G27)</f>
        <v>0</v>
      </c>
      <c r="H28" s="18"/>
      <c r="I28" s="17"/>
      <c r="J28" s="18">
        <f t="shared" ref="J28" si="1">I28/E28</f>
        <v>0</v>
      </c>
      <c r="K28" s="17">
        <f>SUM(K14:K27)</f>
        <v>0</v>
      </c>
      <c r="L28" s="18">
        <f t="shared" si="0"/>
        <v>0</v>
      </c>
      <c r="M28" s="17">
        <f>AVERAGE(M14:M27)</f>
        <v>79.75</v>
      </c>
      <c r="N28" s="19">
        <f>AVERAGE(N14:N27)</f>
        <v>0.67749999999999999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ARACELY TADEO VARA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14" sqref="E14:F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8" t="s">
        <v>2</v>
      </c>
      <c r="B6" s="38"/>
      <c r="C6" s="38"/>
      <c r="D6" s="38"/>
      <c r="E6" s="39" t="s">
        <v>38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v>3</v>
      </c>
      <c r="I8" s="37" t="s">
        <v>7</v>
      </c>
      <c r="J8" s="37"/>
      <c r="K8" s="37"/>
      <c r="L8" s="28" t="str">
        <f>'1'!L8</f>
        <v>SEPTIEMBRE 2023 - ENERO 2024</v>
      </c>
      <c r="M8" s="28"/>
      <c r="N8" s="28"/>
    </row>
    <row r="10" spans="1:14" x14ac:dyDescent="0.2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s="11" customFormat="1" ht="25.5" x14ac:dyDescent="0.2">
      <c r="A14" s="9" t="str">
        <f>'1'!A14</f>
        <v>MATEMATICAS APLICADAS PARA ADMINITRACION</v>
      </c>
      <c r="B14" s="9" t="s">
        <v>40</v>
      </c>
      <c r="C14" s="9" t="str">
        <f>'1'!C14</f>
        <v>105 C</v>
      </c>
      <c r="D14" s="9" t="str">
        <f>'1'!D14</f>
        <v>LADM</v>
      </c>
      <c r="E14" s="9">
        <v>23</v>
      </c>
      <c r="F14" s="9">
        <v>23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1</v>
      </c>
    </row>
    <row r="15" spans="1:14" s="11" customFormat="1" ht="25.5" x14ac:dyDescent="0.2">
      <c r="A15" s="9" t="str">
        <f>'1'!A15</f>
        <v>ESTADISTICA PARA ADINISTRACION I</v>
      </c>
      <c r="B15" s="9" t="s">
        <v>40</v>
      </c>
      <c r="C15" s="9" t="str">
        <f>'1'!C15</f>
        <v>305 B</v>
      </c>
      <c r="D15" s="9" t="str">
        <f>'1'!D15</f>
        <v>LADM</v>
      </c>
      <c r="E15" s="9">
        <v>32</v>
      </c>
      <c r="F15" s="9">
        <v>32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85</v>
      </c>
      <c r="N15" s="15">
        <v>1</v>
      </c>
    </row>
    <row r="16" spans="1:14" s="11" customFormat="1" ht="25.5" x14ac:dyDescent="0.2">
      <c r="A16" s="9" t="str">
        <f>'1'!A16</f>
        <v>PROBABILIDAD Y ESTADISTICA DESCRIPTIVA</v>
      </c>
      <c r="B16" s="9" t="s">
        <v>40</v>
      </c>
      <c r="C16" s="9" t="str">
        <f>'1'!C16</f>
        <v>307 C</v>
      </c>
      <c r="D16" s="9" t="str">
        <f>'1'!D16</f>
        <v>IGEM</v>
      </c>
      <c r="E16" s="9">
        <v>15</v>
      </c>
      <c r="F16" s="9">
        <v>15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80</v>
      </c>
      <c r="N16" s="15">
        <v>1</v>
      </c>
    </row>
    <row r="17" spans="1:14" s="11" customFormat="1" ht="25.5" x14ac:dyDescent="0.2">
      <c r="A17" s="9" t="str">
        <f>'1'!A17</f>
        <v>PROBABILIDAD Y ESTADISTICA DESCRIPTIVA</v>
      </c>
      <c r="B17" s="9" t="s">
        <v>40</v>
      </c>
      <c r="C17" s="9" t="str">
        <f>'1'!C17</f>
        <v>307 B</v>
      </c>
      <c r="D17" s="9" t="str">
        <f>'1'!D17</f>
        <v>IGEM</v>
      </c>
      <c r="E17" s="9">
        <v>19</v>
      </c>
      <c r="F17" s="9">
        <v>19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85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89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83.75</v>
      </c>
      <c r="N28" s="19">
        <f>AVERAGE(N14:N27)</f>
        <v>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ARACELY TADEO VARA</v>
      </c>
      <c r="C37" s="22"/>
      <c r="D37" s="22"/>
      <c r="E37" s="13"/>
      <c r="F37" s="13"/>
      <c r="G37" s="22" t="s">
        <v>39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4" zoomScale="85" zoomScaleNormal="85" zoomScaleSheetLayoutView="100" workbookViewId="0">
      <selection activeCell="E14" sqref="E14:F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8" t="s">
        <v>2</v>
      </c>
      <c r="B6" s="38"/>
      <c r="C6" s="38"/>
      <c r="D6" s="38"/>
      <c r="E6" s="39" t="s">
        <v>38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v>3</v>
      </c>
      <c r="I8" s="37" t="s">
        <v>7</v>
      </c>
      <c r="J8" s="37"/>
      <c r="K8" s="37"/>
      <c r="L8" s="28" t="str">
        <f>'1'!L8</f>
        <v>SEPTIEMBRE 2023 - ENERO 2024</v>
      </c>
      <c r="M8" s="28"/>
      <c r="N8" s="28"/>
    </row>
    <row r="10" spans="1:14" x14ac:dyDescent="0.2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ht="25.5" x14ac:dyDescent="0.2">
      <c r="A14" s="9" t="str">
        <f>'1'!A14</f>
        <v>MATEMATICAS APLICADAS PARA ADMINITRACION</v>
      </c>
      <c r="B14" s="9" t="s">
        <v>41</v>
      </c>
      <c r="C14" s="9" t="str">
        <f>'1'!C14</f>
        <v>105 C</v>
      </c>
      <c r="D14" s="9" t="str">
        <f>'1'!D14</f>
        <v>LADM</v>
      </c>
      <c r="E14" s="9">
        <v>23</v>
      </c>
      <c r="F14" s="9">
        <v>23</v>
      </c>
      <c r="G14" s="9"/>
      <c r="H14" s="10"/>
      <c r="I14" s="9">
        <f t="shared" ref="I14" si="0">(E14-SUM(F14:G14))-K14</f>
        <v>0</v>
      </c>
      <c r="J14" s="10"/>
      <c r="K14" s="9">
        <v>0</v>
      </c>
      <c r="L14" s="10">
        <f t="shared" ref="L14" si="1">K14/E14</f>
        <v>0</v>
      </c>
      <c r="M14" s="9">
        <v>85</v>
      </c>
      <c r="N14" s="15">
        <v>1</v>
      </c>
    </row>
    <row r="15" spans="1:14" s="11" customFormat="1" ht="25.5" x14ac:dyDescent="0.2">
      <c r="A15" s="9" t="str">
        <f>'1'!A15</f>
        <v>ESTADISTICA PARA ADINISTRACION I</v>
      </c>
      <c r="B15" s="9" t="s">
        <v>42</v>
      </c>
      <c r="C15" s="9" t="str">
        <f>'1'!C15</f>
        <v>305 B</v>
      </c>
      <c r="D15" s="9" t="str">
        <f>'1'!D15</f>
        <v>LADM</v>
      </c>
      <c r="E15" s="9">
        <v>32</v>
      </c>
      <c r="F15" s="9">
        <v>32</v>
      </c>
      <c r="G15" s="9"/>
      <c r="H15" s="10"/>
      <c r="I15" s="9">
        <f t="shared" ref="I15:I29" si="2">(E15-SUM(F15:G15))-K15</f>
        <v>0</v>
      </c>
      <c r="J15" s="10"/>
      <c r="K15" s="9">
        <v>0</v>
      </c>
      <c r="L15" s="10">
        <f t="shared" ref="L15:L29" si="3">K15/E15</f>
        <v>0</v>
      </c>
      <c r="M15" s="9">
        <v>85</v>
      </c>
      <c r="N15" s="15">
        <v>1</v>
      </c>
    </row>
    <row r="16" spans="1:14" s="11" customFormat="1" ht="25.5" x14ac:dyDescent="0.2">
      <c r="A16" s="9" t="str">
        <f>'1'!A16</f>
        <v>PROBABILIDAD Y ESTADISTICA DESCRIPTIVA</v>
      </c>
      <c r="B16" s="9" t="s">
        <v>41</v>
      </c>
      <c r="C16" s="9" t="str">
        <f>'1'!C16</f>
        <v>307 C</v>
      </c>
      <c r="D16" s="9" t="str">
        <f>'1'!D16</f>
        <v>IGEM</v>
      </c>
      <c r="E16" s="9">
        <v>15</v>
      </c>
      <c r="F16" s="9">
        <v>15</v>
      </c>
      <c r="G16" s="9"/>
      <c r="H16" s="10"/>
      <c r="I16" s="9">
        <f t="shared" si="2"/>
        <v>0</v>
      </c>
      <c r="J16" s="10"/>
      <c r="K16" s="9">
        <v>0</v>
      </c>
      <c r="L16" s="10">
        <f t="shared" si="3"/>
        <v>0</v>
      </c>
      <c r="M16" s="9">
        <v>90</v>
      </c>
      <c r="N16" s="15">
        <v>1</v>
      </c>
    </row>
    <row r="17" spans="1:14" s="11" customFormat="1" ht="25.5" x14ac:dyDescent="0.2">
      <c r="A17" s="9" t="str">
        <f>'1'!A17</f>
        <v>PROBABILIDAD Y ESTADISTICA DESCRIPTIVA</v>
      </c>
      <c r="B17" s="9" t="s">
        <v>41</v>
      </c>
      <c r="C17" s="9" t="str">
        <f>'1'!C17</f>
        <v>307 B</v>
      </c>
      <c r="D17" s="9" t="str">
        <f>'1'!D17</f>
        <v>IGEM</v>
      </c>
      <c r="E17" s="9">
        <v>19</v>
      </c>
      <c r="F17" s="9">
        <v>19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89</v>
      </c>
      <c r="N17" s="15">
        <v>0.95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SUM(E15:E28)</f>
        <v>66</v>
      </c>
      <c r="F29" s="17">
        <f>SUM(F15:F28)</f>
        <v>66</v>
      </c>
      <c r="G29" s="17">
        <f>SUM(G15:G28)</f>
        <v>0</v>
      </c>
      <c r="H29" s="18">
        <f>SUM(F29:G29)/E29</f>
        <v>1</v>
      </c>
      <c r="I29" s="17">
        <f t="shared" si="2"/>
        <v>0</v>
      </c>
      <c r="J29" s="18">
        <f t="shared" ref="J29" si="4">I29/E29</f>
        <v>0</v>
      </c>
      <c r="K29" s="17">
        <f>SUM(K15:K28)</f>
        <v>0</v>
      </c>
      <c r="L29" s="18">
        <f t="shared" si="3"/>
        <v>0</v>
      </c>
      <c r="M29" s="17">
        <f>AVERAGE(M15:M28)</f>
        <v>88</v>
      </c>
      <c r="N29" s="19">
        <f>AVERAGE(N15:N28)</f>
        <v>0.98333333333333339</v>
      </c>
    </row>
    <row r="31" spans="1:14" ht="120" customHeight="1" x14ac:dyDescent="0.2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">
      <c r="A33" s="12"/>
    </row>
    <row r="34" spans="1:10" x14ac:dyDescent="0.2">
      <c r="B34" s="25" t="s">
        <v>27</v>
      </c>
      <c r="C34" s="25"/>
      <c r="D34" s="25"/>
      <c r="G34" s="26" t="s">
        <v>28</v>
      </c>
      <c r="H34" s="26"/>
      <c r="I34" s="26"/>
      <c r="J34" s="26"/>
    </row>
    <row r="35" spans="1:10" ht="62.25" customHeight="1" x14ac:dyDescent="0.2">
      <c r="B35" s="27"/>
      <c r="C35" s="27"/>
      <c r="D35" s="27"/>
      <c r="G35" s="28"/>
      <c r="H35" s="28"/>
      <c r="I35" s="28"/>
      <c r="J35" s="28"/>
    </row>
    <row r="36" spans="1:10" hidden="1" x14ac:dyDescent="0.2">
      <c r="A36" s="21" t="e">
        <v>#REF!</v>
      </c>
      <c r="B36" s="21"/>
      <c r="C36" s="6"/>
      <c r="E36" s="21"/>
      <c r="F36" s="21"/>
      <c r="G36" s="21"/>
      <c r="H36" s="21"/>
    </row>
    <row r="37" spans="1:10" hidden="1" x14ac:dyDescent="0.2"/>
    <row r="38" spans="1:10" ht="45" customHeight="1" x14ac:dyDescent="0.2">
      <c r="B38" s="22" t="str">
        <f>B10</f>
        <v>ING. ARACELY TADEO VARA</v>
      </c>
      <c r="C38" s="22"/>
      <c r="D38" s="22"/>
      <c r="E38" s="13"/>
      <c r="F38" s="13"/>
      <c r="G38" s="22"/>
      <c r="H38" s="22"/>
      <c r="I38" s="22"/>
      <c r="J3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28" t="str">
        <f>'1'!L8</f>
        <v>SEPTIEMBRE 2023 - ENERO 2024</v>
      </c>
      <c r="M8" s="28"/>
      <c r="N8" s="28"/>
    </row>
    <row r="10" spans="1:14" x14ac:dyDescent="0.2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s="11" customFormat="1" ht="25.5" x14ac:dyDescent="0.2">
      <c r="A14" s="9" t="str">
        <f>'1'!A14</f>
        <v>MATEMATICAS APLICADAS PARA ADMINITRACION</v>
      </c>
      <c r="B14" s="9" t="s">
        <v>18</v>
      </c>
      <c r="C14" s="9" t="str">
        <f>'1'!C14</f>
        <v>105 C</v>
      </c>
      <c r="D14" s="9" t="str">
        <f>'1'!D14</f>
        <v>LADM</v>
      </c>
      <c r="E14" s="9">
        <v>18</v>
      </c>
      <c r="F14" s="9">
        <v>17</v>
      </c>
      <c r="G14" s="9">
        <v>0</v>
      </c>
      <c r="H14" s="10">
        <v>0.94</v>
      </c>
      <c r="I14" s="9">
        <v>1</v>
      </c>
      <c r="J14" s="10">
        <v>0.06</v>
      </c>
      <c r="K14" s="9">
        <v>1</v>
      </c>
      <c r="L14" s="10">
        <f t="shared" ref="L14:L28" si="0">K14/E14</f>
        <v>5.5555555555555552E-2</v>
      </c>
      <c r="M14" s="9">
        <v>76</v>
      </c>
      <c r="N14" s="15">
        <v>0.72</v>
      </c>
    </row>
    <row r="15" spans="1:14" s="11" customFormat="1" ht="25.5" x14ac:dyDescent="0.2">
      <c r="A15" s="9" t="str">
        <f>'1'!A15</f>
        <v>ESTADISTICA PARA ADINISTRACION I</v>
      </c>
      <c r="B15" s="9" t="s">
        <v>18</v>
      </c>
      <c r="C15" s="9" t="str">
        <f>'1'!C15</f>
        <v>305 B</v>
      </c>
      <c r="D15" s="9" t="str">
        <f>'1'!D15</f>
        <v>LADM</v>
      </c>
      <c r="E15" s="9">
        <v>26</v>
      </c>
      <c r="F15" s="9">
        <v>26</v>
      </c>
      <c r="G15" s="9">
        <v>0</v>
      </c>
      <c r="H15" s="10">
        <v>1</v>
      </c>
      <c r="I15" s="9">
        <v>0</v>
      </c>
      <c r="J15" s="10">
        <v>0</v>
      </c>
      <c r="K15" s="9">
        <v>0</v>
      </c>
      <c r="L15" s="10">
        <f t="shared" si="0"/>
        <v>0</v>
      </c>
      <c r="M15" s="9">
        <v>90</v>
      </c>
      <c r="N15" s="15">
        <v>0.96</v>
      </c>
    </row>
    <row r="16" spans="1:14" s="11" customFormat="1" ht="25.5" x14ac:dyDescent="0.2">
      <c r="A16" s="9" t="str">
        <f>'1'!A16</f>
        <v>PROBABILIDAD Y ESTADISTICA DESCRIPTIVA</v>
      </c>
      <c r="B16" s="9" t="s">
        <v>18</v>
      </c>
      <c r="C16" s="9" t="str">
        <f>'1'!C16</f>
        <v>307 C</v>
      </c>
      <c r="D16" s="9" t="str">
        <f>'1'!D16</f>
        <v>IGEM</v>
      </c>
      <c r="E16" s="9">
        <f>'1'!E16</f>
        <v>15</v>
      </c>
      <c r="F16" s="9">
        <v>22</v>
      </c>
      <c r="G16" s="9">
        <v>0</v>
      </c>
      <c r="H16" s="10">
        <v>1</v>
      </c>
      <c r="I16" s="9">
        <v>0</v>
      </c>
      <c r="J16" s="10">
        <v>0</v>
      </c>
      <c r="K16" s="9">
        <v>0</v>
      </c>
      <c r="L16" s="10">
        <f t="shared" si="0"/>
        <v>0</v>
      </c>
      <c r="M16" s="9">
        <v>88</v>
      </c>
      <c r="N16" s="15">
        <v>0.91</v>
      </c>
    </row>
    <row r="17" spans="1:14" s="11" customFormat="1" ht="25.5" x14ac:dyDescent="0.2">
      <c r="A17" s="9" t="str">
        <f>'1'!A17</f>
        <v>PROBABILIDAD Y ESTADISTICA DESCRIPTIVA</v>
      </c>
      <c r="B17" s="9" t="s">
        <v>18</v>
      </c>
      <c r="C17" s="9" t="str">
        <f>'1'!C17</f>
        <v>307 B</v>
      </c>
      <c r="D17" s="9" t="str">
        <f>'1'!D17</f>
        <v>IGEM</v>
      </c>
      <c r="E17" s="9">
        <v>19</v>
      </c>
      <c r="F17" s="9">
        <v>19</v>
      </c>
      <c r="G17" s="9">
        <v>0</v>
      </c>
      <c r="H17" s="10">
        <v>1</v>
      </c>
      <c r="I17" s="9">
        <v>0</v>
      </c>
      <c r="J17" s="10">
        <v>0</v>
      </c>
      <c r="K17" s="9">
        <v>0</v>
      </c>
      <c r="L17" s="10">
        <f t="shared" si="0"/>
        <v>0</v>
      </c>
      <c r="M17" s="9">
        <v>88</v>
      </c>
      <c r="N17" s="15">
        <v>0.89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78</v>
      </c>
      <c r="F28" s="17">
        <f>SUM(F14:F27)</f>
        <v>84</v>
      </c>
      <c r="G28" s="17">
        <f>SUM(G14:G27)</f>
        <v>0</v>
      </c>
      <c r="H28" s="18">
        <f>SUM(F28:G28)/E28</f>
        <v>1.0769230769230769</v>
      </c>
      <c r="I28" s="17">
        <f t="shared" ref="I28" si="1">(E28-SUM(F28:G28))-K28</f>
        <v>-7</v>
      </c>
      <c r="J28" s="18">
        <f t="shared" ref="J28" si="2">I28/E28</f>
        <v>-8.9743589743589744E-2</v>
      </c>
      <c r="K28" s="17">
        <f>SUM(K14:K27)</f>
        <v>1</v>
      </c>
      <c r="L28" s="18">
        <f t="shared" si="0"/>
        <v>1.282051282051282E-2</v>
      </c>
      <c r="M28" s="17">
        <f>AVERAGE(M14:M27)</f>
        <v>85.5</v>
      </c>
      <c r="N28" s="19">
        <f>AVERAGE(N14:N27)</f>
        <v>0.87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ARACELY TADEO VARA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roman</cp:lastModifiedBy>
  <cp:revision/>
  <dcterms:created xsi:type="dcterms:W3CDTF">2021-11-22T14:45:25Z</dcterms:created>
  <dcterms:modified xsi:type="dcterms:W3CDTF">2023-10-31T19:53:56Z</dcterms:modified>
  <cp:category/>
  <cp:contentStatus/>
</cp:coreProperties>
</file>