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REPORTES PARCIALES FEB JUL 2023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7" i="10"/>
  <c r="L16" i="10"/>
  <c r="L15" i="10"/>
  <c r="L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<sst xmlns="http://schemas.openxmlformats.org/spreadsheetml/2006/main" count="198" uniqueCount="51">
  <si>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</si>
  <si>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</si>
  <si>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</si>
  <si>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</si>
  <si>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</si>
  <si>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</si>
  <si>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</si>
  <si>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</si>
  <si>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</si>
  <si>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</si>
  <si>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</si>
  <si>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</si>
  <si>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</si>
  <si>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</si>
  <si>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</si>
  <si>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</si>
  <si>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</si>
  <si>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</si>
  <si>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</si>
  <si>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</si>
  <si>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</si>
  <si>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</si>
  <si>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</si>
  <si>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</si>
  <si>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</si>
  <si>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</si>
  <si>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</si>
  <si>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</si>
  <si>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</si>
  <si>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</si>
  <si>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</si>
  <si>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</si>
  <si>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</si>
  <si>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</si>
  <si>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</si>
  <si>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</si>
  <si>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</si>
  <si>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</si>
  <si>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</si>
  <si>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</si>
  <si>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</si>
  <si>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</si>
  <si>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</si>
  <si>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Máquinas Eléctricas</t>
  </si>
  <si>
    <t>Septiembre  2023 - Enero 2024</t>
  </si>
  <si>
    <t xml:space="preserve">Electrónica Analógica </t>
  </si>
  <si>
    <t>511B</t>
  </si>
  <si>
    <t>Microcontroladores</t>
  </si>
  <si>
    <t>711A</t>
  </si>
  <si>
    <t>Electrónica Analógica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</si>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</sst>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98" zoomScaleNormal="98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2">
      <c r="A6" s="28" t="s">
        <v>2</v>
      </c>
      <c r="B6" s="28"/>
      <c r="C6" s="28"/>
      <c r="D6" s="28"/>
      <c r="E6" s="29" t="s">
        <v>33</v>
      </c>
      <c r="F6" s="29"/>
      <c r="G6" s="29"/>
      <c r="H6" s="2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9">
        <v>4</v>
      </c>
      <c r="C8" s="39"/>
      <c r="D8" s="14" t="s">
        <v>4</v>
      </c>
      <c r="E8" s="5">
        <v>4</v>
      </c>
      <c r="G8" s="4" t="s">
        <v>5</v>
      </c>
      <c r="H8" s="5">
        <v>3</v>
      </c>
      <c r="I8" s="38" t="s">
        <v>6</v>
      </c>
      <c r="J8" s="38"/>
      <c r="K8" s="38"/>
      <c r="L8" s="39" t="s">
        <v>44</v>
      </c>
      <c r="M8" s="39"/>
      <c r="N8" s="39"/>
    </row>
    <row r="10" spans="1:15" x14ac:dyDescent="0.2">
      <c r="A10" s="4" t="s">
        <v>7</v>
      </c>
      <c r="B10" s="39" t="s">
        <v>42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5" ht="13.5" thickBot="1" x14ac:dyDescent="0.25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5" s="11" customFormat="1" ht="13.5" thickBot="1" x14ac:dyDescent="0.25">
      <c r="A14" s="8" t="s">
        <v>45</v>
      </c>
      <c r="B14" s="9" t="s">
        <v>50</v>
      </c>
      <c r="C14" s="9" t="s">
        <v>40</v>
      </c>
      <c r="D14" s="9" t="s">
        <v>32</v>
      </c>
      <c r="E14" s="9">
        <v>18</v>
      </c>
      <c r="F14" s="25">
        <v>17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21">
        <v>80</v>
      </c>
      <c r="N14" s="15">
        <v>0.94</v>
      </c>
      <c r="O14" s="23"/>
    </row>
    <row r="15" spans="1:15" s="11" customFormat="1" ht="13.5" thickBot="1" x14ac:dyDescent="0.25">
      <c r="A15" s="8" t="s">
        <v>49</v>
      </c>
      <c r="B15" s="9" t="s">
        <v>50</v>
      </c>
      <c r="C15" s="9" t="s">
        <v>46</v>
      </c>
      <c r="D15" s="9" t="s">
        <v>32</v>
      </c>
      <c r="E15" s="9">
        <v>15</v>
      </c>
      <c r="F15" s="26">
        <v>15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21">
        <v>81</v>
      </c>
      <c r="N15" s="15">
        <v>0.13</v>
      </c>
    </row>
    <row r="16" spans="1:15" s="11" customFormat="1" ht="13.5" thickBot="1" x14ac:dyDescent="0.25">
      <c r="A16" s="8" t="s">
        <v>43</v>
      </c>
      <c r="B16" s="9" t="s">
        <v>50</v>
      </c>
      <c r="C16" s="9" t="s">
        <v>46</v>
      </c>
      <c r="D16" s="9" t="s">
        <v>32</v>
      </c>
      <c r="E16" s="9">
        <v>14</v>
      </c>
      <c r="F16" s="26">
        <v>14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21">
        <v>83</v>
      </c>
      <c r="N16" s="15">
        <v>0.71</v>
      </c>
    </row>
    <row r="17" spans="1:14" s="11" customFormat="1" ht="13.5" thickBot="1" x14ac:dyDescent="0.25">
      <c r="A17" s="8" t="s">
        <v>47</v>
      </c>
      <c r="B17" s="9" t="s">
        <v>50</v>
      </c>
      <c r="C17" s="9" t="s">
        <v>48</v>
      </c>
      <c r="D17" s="9" t="s">
        <v>32</v>
      </c>
      <c r="E17" s="9">
        <v>32</v>
      </c>
      <c r="F17" s="26">
        <v>32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21">
        <v>90</v>
      </c>
      <c r="N17" s="15">
        <v>0.84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79</v>
      </c>
      <c r="F28" s="17">
        <f>SUM(F14:F27)</f>
        <v>78</v>
      </c>
      <c r="G28" s="17">
        <f>SUM(G14:G27)</f>
        <v>0</v>
      </c>
      <c r="H28" s="18"/>
      <c r="I28" s="17">
        <f>(E28-SUM(F28:G28))-K28</f>
        <v>1</v>
      </c>
      <c r="J28" s="18"/>
      <c r="K28" s="17">
        <f>SUM(K14:K27)</f>
        <v>0</v>
      </c>
      <c r="L28" s="18">
        <f t="shared" si="0"/>
        <v>0</v>
      </c>
      <c r="M28" s="22">
        <f>AVERAGE(M14:M27)</f>
        <v>83.5</v>
      </c>
      <c r="N28" s="19">
        <f>AVERAGE(N14:N27)</f>
        <v>0.65499999999999992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">
        <v>41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Septiembre  2023 - Enero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24" t="str">
        <f>'1'!A14</f>
        <v xml:space="preserve">Electrónica Analógica </v>
      </c>
      <c r="B14" s="9" t="s">
        <v>34</v>
      </c>
      <c r="C14" s="9" t="str">
        <f>'1'!C14</f>
        <v>511A</v>
      </c>
      <c r="D14" s="9" t="str">
        <f>'1'!D14</f>
        <v>IMCT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Electrónica Analógica</v>
      </c>
      <c r="B15" s="9" t="s">
        <v>34</v>
      </c>
      <c r="C15" s="9" t="str">
        <f>'1'!C15</f>
        <v>511B</v>
      </c>
      <c r="D15" s="9" t="str">
        <f>'1'!D15</f>
        <v>IMCT</v>
      </c>
      <c r="E15" s="9">
        <f>'1'!E15</f>
        <v>15</v>
      </c>
      <c r="F15" s="9">
        <v>13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Máquinas Eléctricas</v>
      </c>
      <c r="B16" s="9" t="s">
        <v>34</v>
      </c>
      <c r="C16" s="9" t="str">
        <f>'1'!C16</f>
        <v>511B</v>
      </c>
      <c r="D16" s="9" t="str">
        <f>'1'!D16</f>
        <v>IMCT</v>
      </c>
      <c r="E16" s="9">
        <f>'1'!E16</f>
        <v>14</v>
      </c>
      <c r="F16" s="9">
        <v>17</v>
      </c>
      <c r="G16" s="9"/>
      <c r="H16" s="10"/>
      <c r="I16" s="9">
        <f t="shared" si="0"/>
        <v>-3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Microcontroladores</v>
      </c>
      <c r="B17" s="9" t="s">
        <v>34</v>
      </c>
      <c r="C17" s="9" t="str">
        <f>'1'!C17</f>
        <v>711A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74</v>
      </c>
      <c r="F28" s="17">
        <f>SUM(F14:F27)</f>
        <v>72</v>
      </c>
      <c r="G28" s="17">
        <f>SUM(G14:G27)</f>
        <v>0</v>
      </c>
      <c r="H28" s="18">
        <f>SUM(F28:G28)/E28</f>
        <v>0.97297297297297303</v>
      </c>
      <c r="I28" s="17">
        <f t="shared" si="0"/>
        <v>2</v>
      </c>
      <c r="J28" s="18">
        <f t="shared" ref="J28" si="2">I28/E28</f>
        <v>2.7027027027027029E-2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'1'!G37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Septiembre  2023 - Enero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 xml:space="preserve">Electrónica Analógica </v>
      </c>
      <c r="B14" s="9" t="s">
        <v>36</v>
      </c>
      <c r="C14" s="9" t="str">
        <f>'1'!C14</f>
        <v>511A</v>
      </c>
      <c r="D14" s="9" t="str">
        <f>'1'!D14</f>
        <v>IMCT</v>
      </c>
      <c r="E14" s="9">
        <f>'2'!E14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Analógica</v>
      </c>
      <c r="B15" s="9" t="s">
        <v>36</v>
      </c>
      <c r="C15" s="9" t="str">
        <f>'1'!C15</f>
        <v>511B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Máquinas Eléctricas</v>
      </c>
      <c r="B16" s="9" t="s">
        <v>36</v>
      </c>
      <c r="C16" s="9" t="str">
        <f>'1'!C16</f>
        <v>511B</v>
      </c>
      <c r="D16" s="9" t="str">
        <f>'1'!D16</f>
        <v>IMCT</v>
      </c>
      <c r="E16" s="9">
        <f>'1'!E16</f>
        <v>14</v>
      </c>
      <c r="F16" s="9">
        <v>16</v>
      </c>
      <c r="G16" s="9"/>
      <c r="H16" s="10"/>
      <c r="I16" s="9">
        <f t="shared" si="0"/>
        <v>-2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Microcontroladores</v>
      </c>
      <c r="B17" s="9" t="s">
        <v>36</v>
      </c>
      <c r="C17" s="9" t="str">
        <f>'1'!C17</f>
        <v>711A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109</v>
      </c>
      <c r="F28" s="17">
        <f>SUM(F14:F27)</f>
        <v>72</v>
      </c>
      <c r="G28" s="17">
        <f>SUM(G14:G27)</f>
        <v>0</v>
      </c>
      <c r="H28" s="18">
        <f>SUM(F28:G28)/E28</f>
        <v>0.66055045871559637</v>
      </c>
      <c r="I28" s="17">
        <f t="shared" si="0"/>
        <v>37</v>
      </c>
      <c r="J28" s="18">
        <f t="shared" ref="J28" si="2">I28/E28</f>
        <v>0.33944954128440369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'2'!G37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Septiembre  2023 - Enero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 xml:space="preserve">Electrónica Analógica </v>
      </c>
      <c r="B14" s="9">
        <v>4</v>
      </c>
      <c r="C14" s="9" t="str">
        <f>'1'!C14</f>
        <v>511A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Electrónica Analógica</v>
      </c>
      <c r="B15" s="9">
        <v>4</v>
      </c>
      <c r="C15" s="9" t="str">
        <f>'1'!C15</f>
        <v>511B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Máquinas Eléctricas</v>
      </c>
      <c r="B18" s="9">
        <v>4</v>
      </c>
      <c r="C18" s="9" t="str">
        <f>'1'!C16</f>
        <v>511B</v>
      </c>
      <c r="D18" s="9" t="str">
        <f>'1'!D16</f>
        <v>IMCT</v>
      </c>
      <c r="E18" s="9">
        <f>'1'!E16</f>
        <v>14</v>
      </c>
      <c r="F18" s="9">
        <v>20</v>
      </c>
      <c r="G18" s="9"/>
      <c r="H18" s="10"/>
      <c r="I18" s="9">
        <f t="shared" si="0"/>
        <v>-6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Microcontroladores</v>
      </c>
      <c r="B19" s="9">
        <v>4</v>
      </c>
      <c r="C19" s="9" t="str">
        <f>'1'!C17</f>
        <v>711A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180</v>
      </c>
      <c r="F30" s="17">
        <f>SUM(F14:F29)</f>
        <v>173</v>
      </c>
      <c r="G30" s="17">
        <f>SUM(G14:G29)</f>
        <v>0</v>
      </c>
      <c r="H30" s="18">
        <f>SUM(F30:G30)/E30</f>
        <v>0.96111111111111114</v>
      </c>
      <c r="I30" s="17">
        <f t="shared" si="0"/>
        <v>7</v>
      </c>
      <c r="J30" s="18">
        <f t="shared" ref="J30" si="4">I30/E30</f>
        <v>3.888888888888889E-2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5" t="s">
        <v>25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2">
      <c r="A34" s="12"/>
    </row>
    <row r="35" spans="1:10" x14ac:dyDescent="0.2">
      <c r="B35" s="42" t="s">
        <v>26</v>
      </c>
      <c r="C35" s="42"/>
      <c r="D35" s="42"/>
      <c r="G35" s="27" t="s">
        <v>27</v>
      </c>
      <c r="H35" s="27"/>
      <c r="I35" s="27"/>
      <c r="J35" s="27"/>
    </row>
    <row r="36" spans="1:10" ht="62.25" customHeight="1" x14ac:dyDescent="0.2">
      <c r="B36" s="43"/>
      <c r="C36" s="43"/>
      <c r="D36" s="43"/>
      <c r="G36" s="39"/>
      <c r="H36" s="39"/>
      <c r="I36" s="39"/>
      <c r="J36" s="39"/>
    </row>
    <row r="37" spans="1:10" hidden="1" x14ac:dyDescent="0.2">
      <c r="A37" s="44" t="e">
        <v>#REF!</v>
      </c>
      <c r="B37" s="44"/>
      <c r="C37" s="6"/>
      <c r="E37" s="44"/>
      <c r="F37" s="44"/>
      <c r="G37" s="44"/>
      <c r="H37" s="44"/>
    </row>
    <row r="38" spans="1:10" hidden="1" x14ac:dyDescent="0.2"/>
    <row r="39" spans="1:10" ht="45" customHeight="1" x14ac:dyDescent="0.2">
      <c r="B39" s="45" t="str">
        <f>B10</f>
        <v>Ing. Juan Merlin Chontal</v>
      </c>
      <c r="C39" s="45"/>
      <c r="D39" s="45"/>
      <c r="E39" s="13"/>
      <c r="F39" s="13"/>
      <c r="G39" s="45" t="str">
        <f>'3'!G37</f>
        <v>Ing. Yosafat Mortera Elias</v>
      </c>
      <c r="H39" s="45"/>
      <c r="I39" s="45"/>
      <c r="J39" s="45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28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Septiembre  2023 - Enero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 xml:space="preserve">Electrónica Analógica </v>
      </c>
      <c r="B14" s="9" t="s">
        <v>37</v>
      </c>
      <c r="C14" s="9" t="str">
        <f>'1'!C14</f>
        <v>511A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Analógica</v>
      </c>
      <c r="B15" s="9" t="s">
        <v>37</v>
      </c>
      <c r="C15" s="9" t="str">
        <f>'1'!C15</f>
        <v>511B</v>
      </c>
      <c r="D15" s="9" t="str">
        <f>'1'!D15</f>
        <v>IMCT</v>
      </c>
      <c r="E15" s="9">
        <f>'1'!E15</f>
        <v>15</v>
      </c>
      <c r="F15" s="9">
        <v>13</v>
      </c>
      <c r="G15" s="9">
        <v>3</v>
      </c>
      <c r="H15" s="10">
        <f t="shared" ref="H15:H18" si="3">(F15+G15)/E15</f>
        <v>1.0666666666666667</v>
      </c>
      <c r="I15" s="9">
        <f t="shared" si="0"/>
        <v>-1</v>
      </c>
      <c r="J15" s="10">
        <f t="shared" si="1"/>
        <v>-6.6666666666666666E-2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Máquinas Eléctricas</v>
      </c>
      <c r="B16" s="9" t="s">
        <v>37</v>
      </c>
      <c r="C16" s="9" t="str">
        <f>'1'!C16</f>
        <v>511B</v>
      </c>
      <c r="D16" s="9" t="str">
        <f>'1'!D16</f>
        <v>IMCT</v>
      </c>
      <c r="E16" s="9">
        <f>'1'!E16</f>
        <v>14</v>
      </c>
      <c r="F16" s="9">
        <v>15</v>
      </c>
      <c r="G16" s="9">
        <v>5</v>
      </c>
      <c r="H16" s="10">
        <f t="shared" si="3"/>
        <v>1.4285714285714286</v>
      </c>
      <c r="I16" s="9">
        <f t="shared" si="0"/>
        <v>-6</v>
      </c>
      <c r="J16" s="10">
        <f t="shared" si="1"/>
        <v>-0.42857142857142855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Microcontroladores</v>
      </c>
      <c r="B17" s="9" t="s">
        <v>37</v>
      </c>
      <c r="C17" s="9" t="str">
        <f>'1'!C17</f>
        <v>711A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98</v>
      </c>
      <c r="G28" s="17">
        <f>SUM(G14:G27)</f>
        <v>13</v>
      </c>
      <c r="H28" s="18">
        <f>SUM(F28:G28)/E28</f>
        <v>1.009090909090909</v>
      </c>
      <c r="I28" s="17">
        <f t="shared" si="0"/>
        <v>-1</v>
      </c>
      <c r="J28" s="18">
        <f t="shared" si="1"/>
        <v>-9.0909090909090905E-3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'4'!G39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2023-01-13T22:25:30Z</cp:lastPrinted>
  <dcterms:created xsi:type="dcterms:W3CDTF">2021-11-22T14:45:25Z</dcterms:created>
  <dcterms:modified xsi:type="dcterms:W3CDTF">2024-01-11T04:28:43Z</dcterms:modified>
  <cp:category/>
  <cp:contentStatus/>
</cp:coreProperties>
</file>