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Guillermo Palacios\Desktop\pita 2023 trabajos final nuevo ciclo\ITSSAT A23-ENE24\R2\"/>
    </mc:Choice>
  </mc:AlternateContent>
  <xr:revisionPtr revIDLastSave="0" documentId="13_ncr:1_{8FFF64D1-84E2-44AE-9BD0-8E88E9260CD9}" xr6:coauthVersionLast="47" xr6:coauthVersionMax="47" xr10:uidLastSave="{00000000-0000-0000-0000-000000000000}"/>
  <bookViews>
    <workbookView xWindow="270" yWindow="75" windowWidth="15270" windowHeight="10725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22" l="1"/>
  <c r="L18" i="10"/>
  <c r="L17" i="10"/>
  <c r="L16" i="10"/>
  <c r="L15" i="10"/>
  <c r="L14" i="10"/>
  <c r="L18" i="22" l="1"/>
  <c r="L17" i="22"/>
  <c r="L16" i="22"/>
  <c r="L15" i="22"/>
  <c r="L14" i="22"/>
  <c r="Q15" i="10"/>
  <c r="N28" i="25" l="1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5" i="23"/>
  <c r="M25" i="23"/>
  <c r="K25" i="23"/>
  <c r="G25" i="23"/>
  <c r="F25" i="23"/>
  <c r="B10" i="23"/>
  <c r="B34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H14" i="24"/>
  <c r="H15" i="24"/>
  <c r="H16" i="24"/>
  <c r="H17" i="24"/>
  <c r="H18" i="24"/>
  <c r="H19" i="24"/>
  <c r="E28" i="24"/>
  <c r="E25" i="23"/>
  <c r="E28" i="22"/>
  <c r="I28" i="10"/>
  <c r="L28" i="10"/>
  <c r="I28" i="25"/>
  <c r="J28" i="25"/>
  <c r="L28" i="25"/>
  <c r="H28" i="25"/>
  <c r="I28" i="24"/>
  <c r="J28" i="24"/>
  <c r="L28" i="24"/>
  <c r="H28" i="24"/>
  <c r="I25" i="23"/>
  <c r="J25" i="23"/>
  <c r="L25" i="23"/>
  <c r="H25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<sst xmlns="http://schemas.openxmlformats.org/spreadsheetml/2006/main" count="224" uniqueCount="47">
  <si>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</si>
  <si>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</si>
  <si>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</si>
  <si>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</si>
  <si>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</si>
  <si>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</si>
  <si>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</si>
  <si>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</si>
  <si>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</si>
  <si>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</si>
  <si>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</si>
  <si>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</si>
  <si>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</si>
  <si>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</si>
  <si>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</si>
  <si>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</si>
  <si>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</si>
  <si>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</si>
  <si>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</si>
  <si>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</si>
  <si>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</si>
  <si>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</si>
  <si>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</si>
  <si>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</si>
  <si>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</si>
  <si>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</si>
  <si>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</si>
  <si>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</si>
  <si>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</si>
  <si>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</si>
  <si>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</si>
  <si>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IEM</t>
  </si>
  <si>
    <t>IMEC</t>
  </si>
  <si>
    <t>MII. GUILLERMO PALACIOS PITALUA</t>
  </si>
  <si>
    <t>MII. ESTEBAN DOMINGUEZ FISCAL</t>
  </si>
  <si>
    <t>MANUFACTURA AVANZADA</t>
  </si>
  <si>
    <t>602A</t>
  </si>
  <si>
    <t>DISEÑO E INGENIERÍA ASISTIDO
POR COMPUTADORA</t>
  </si>
  <si>
    <t>II</t>
  </si>
  <si>
    <t>III</t>
  </si>
  <si>
    <t>PROY. MANUFACTURA</t>
  </si>
  <si>
    <t>SISTEMAS HIDR. NEU. POTNCIA</t>
  </si>
  <si>
    <t>DIB. ASIS.POR COMPUTADORA</t>
  </si>
  <si>
    <t>111B</t>
  </si>
  <si>
    <t>702A</t>
  </si>
  <si>
    <t>SEP 23 - ENE, 2024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</si>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</sst>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5" zoomScale="85" zoomScaleNormal="85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7" x14ac:dyDescent="0.2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4" t="s">
        <v>46</v>
      </c>
      <c r="C8" s="34"/>
      <c r="D8" s="14" t="s">
        <v>4</v>
      </c>
      <c r="E8" s="5">
        <v>5</v>
      </c>
      <c r="G8" s="4" t="s">
        <v>5</v>
      </c>
      <c r="H8" s="5">
        <v>5</v>
      </c>
      <c r="I8" s="33" t="s">
        <v>6</v>
      </c>
      <c r="J8" s="33"/>
      <c r="K8" s="33"/>
      <c r="L8" s="34" t="s">
        <v>45</v>
      </c>
      <c r="M8" s="34"/>
      <c r="N8" s="34"/>
    </row>
    <row r="10" spans="1:17" x14ac:dyDescent="0.2">
      <c r="A10" s="4" t="s">
        <v>7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7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7" s="11" customFormat="1" x14ac:dyDescent="0.2">
      <c r="A14" s="8" t="s">
        <v>35</v>
      </c>
      <c r="B14" s="9" t="s">
        <v>20</v>
      </c>
      <c r="C14" s="9" t="s">
        <v>36</v>
      </c>
      <c r="D14" s="9" t="s">
        <v>31</v>
      </c>
      <c r="E14" s="9">
        <v>4</v>
      </c>
      <c r="F14" s="9">
        <v>4</v>
      </c>
      <c r="G14" s="9"/>
      <c r="H14" s="10"/>
      <c r="I14" s="9">
        <v>0</v>
      </c>
      <c r="J14" s="10"/>
      <c r="K14" s="9"/>
      <c r="L14" s="10">
        <f t="shared" ref="L14:L18" si="0">K14/E14</f>
        <v>0</v>
      </c>
      <c r="M14" s="9">
        <v>99</v>
      </c>
      <c r="N14" s="15">
        <v>0.92</v>
      </c>
    </row>
    <row r="15" spans="1:17" s="11" customFormat="1" ht="25.5" x14ac:dyDescent="0.2">
      <c r="A15" s="8" t="s">
        <v>37</v>
      </c>
      <c r="B15" s="9" t="s">
        <v>20</v>
      </c>
      <c r="C15" s="9" t="s">
        <v>36</v>
      </c>
      <c r="D15" s="9" t="s">
        <v>31</v>
      </c>
      <c r="E15" s="9">
        <v>15</v>
      </c>
      <c r="F15" s="9">
        <v>13</v>
      </c>
      <c r="G15" s="9"/>
      <c r="H15" s="10"/>
      <c r="I15" s="9">
        <v>2</v>
      </c>
      <c r="J15" s="10"/>
      <c r="K15" s="9"/>
      <c r="L15" s="10">
        <f t="shared" si="0"/>
        <v>0</v>
      </c>
      <c r="M15" s="9">
        <v>93</v>
      </c>
      <c r="N15" s="15">
        <v>0.62</v>
      </c>
      <c r="Q15" s="11">
        <f>12/13</f>
        <v>0.92307692307692313</v>
      </c>
    </row>
    <row r="16" spans="1:17" s="11" customFormat="1" x14ac:dyDescent="0.2">
      <c r="A16" s="8" t="s">
        <v>40</v>
      </c>
      <c r="B16" s="9" t="s">
        <v>20</v>
      </c>
      <c r="C16" s="9" t="s">
        <v>44</v>
      </c>
      <c r="D16" s="9" t="s">
        <v>31</v>
      </c>
      <c r="E16" s="9">
        <v>4</v>
      </c>
      <c r="F16" s="9">
        <v>2</v>
      </c>
      <c r="G16" s="9"/>
      <c r="H16" s="10"/>
      <c r="I16" s="9">
        <v>2</v>
      </c>
      <c r="J16" s="10"/>
      <c r="K16" s="9"/>
      <c r="L16" s="10">
        <f t="shared" si="0"/>
        <v>0</v>
      </c>
      <c r="M16" s="9">
        <v>97</v>
      </c>
      <c r="N16" s="15">
        <v>0.91</v>
      </c>
    </row>
    <row r="17" spans="1:14" s="11" customFormat="1" x14ac:dyDescent="0.2">
      <c r="A17" s="8" t="s">
        <v>41</v>
      </c>
      <c r="B17" s="9" t="s">
        <v>20</v>
      </c>
      <c r="C17" s="9" t="s">
        <v>44</v>
      </c>
      <c r="D17" s="9" t="s">
        <v>31</v>
      </c>
      <c r="E17" s="9">
        <v>17</v>
      </c>
      <c r="F17" s="9">
        <v>14</v>
      </c>
      <c r="G17" s="9"/>
      <c r="H17" s="10"/>
      <c r="I17" s="9">
        <v>3</v>
      </c>
      <c r="J17" s="10"/>
      <c r="K17" s="9"/>
      <c r="L17" s="10">
        <f t="shared" si="0"/>
        <v>0</v>
      </c>
      <c r="M17" s="9">
        <v>85</v>
      </c>
      <c r="N17" s="15">
        <v>0.5</v>
      </c>
    </row>
    <row r="18" spans="1:14" s="11" customFormat="1" x14ac:dyDescent="0.2">
      <c r="A18" s="8" t="s">
        <v>42</v>
      </c>
      <c r="B18" s="9" t="s">
        <v>20</v>
      </c>
      <c r="C18" s="9" t="s">
        <v>43</v>
      </c>
      <c r="D18" s="9" t="s">
        <v>32</v>
      </c>
      <c r="E18" s="9">
        <v>32</v>
      </c>
      <c r="F18" s="9">
        <v>29</v>
      </c>
      <c r="G18" s="9"/>
      <c r="H18" s="10"/>
      <c r="I18" s="9">
        <v>3</v>
      </c>
      <c r="J18" s="10"/>
      <c r="K18" s="9"/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72</v>
      </c>
      <c r="F28" s="17">
        <f>SUM(F14:F27)</f>
        <v>62</v>
      </c>
      <c r="G28" s="17"/>
      <c r="H28" s="18"/>
      <c r="I28" s="17">
        <f t="shared" ref="I28" si="1">(E28-SUM(F28:G28))-K28</f>
        <v>10</v>
      </c>
      <c r="J28" s="18"/>
      <c r="K28" s="17">
        <f>SUM(K14:K27)</f>
        <v>0</v>
      </c>
      <c r="L28" s="18">
        <f t="shared" ref="L14:L28" si="2">K28/E28</f>
        <v>0</v>
      </c>
      <c r="M28" s="17">
        <f>AVERAGE(M14:M27)</f>
        <v>94.8</v>
      </c>
      <c r="N28" s="19">
        <f>AVERAGE(N14:N27)</f>
        <v>0.79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GUILLERMO PALACIOS PITALUA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3" t="s">
        <v>6</v>
      </c>
      <c r="J8" s="33"/>
      <c r="K8" s="33"/>
      <c r="L8" s="34" t="str">
        <f>'1'!L8</f>
        <v>SEP 23 - ENE, 2024</v>
      </c>
      <c r="M8" s="34"/>
      <c r="N8" s="34"/>
    </row>
    <row r="10" spans="1:14" x14ac:dyDescent="0.2">
      <c r="A10" s="4" t="s">
        <v>7</v>
      </c>
      <c r="B10" s="34" t="str">
        <f>'1'!B10</f>
        <v>MII. GUILLERMO PALACIOS PITALUA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35</v>
      </c>
      <c r="B14" s="9" t="s">
        <v>38</v>
      </c>
      <c r="C14" s="9" t="s">
        <v>36</v>
      </c>
      <c r="D14" s="9" t="s">
        <v>31</v>
      </c>
      <c r="E14" s="9">
        <v>4</v>
      </c>
      <c r="F14" s="9">
        <v>4</v>
      </c>
      <c r="G14" s="9"/>
      <c r="H14" s="10"/>
      <c r="I14" s="9">
        <v>0</v>
      </c>
      <c r="J14" s="10"/>
      <c r="K14" s="9"/>
      <c r="L14" s="10">
        <f t="shared" ref="L14:L18" si="0">K14/E14</f>
        <v>0</v>
      </c>
      <c r="M14" s="9">
        <v>70</v>
      </c>
      <c r="N14" s="15">
        <v>1</v>
      </c>
    </row>
    <row r="15" spans="1:14" s="11" customFormat="1" ht="25.5" x14ac:dyDescent="0.2">
      <c r="A15" s="8" t="s">
        <v>37</v>
      </c>
      <c r="B15" s="9" t="s">
        <v>38</v>
      </c>
      <c r="C15" s="9" t="s">
        <v>36</v>
      </c>
      <c r="D15" s="9" t="s">
        <v>31</v>
      </c>
      <c r="E15" s="9">
        <v>15</v>
      </c>
      <c r="F15" s="9">
        <v>7</v>
      </c>
      <c r="G15" s="9"/>
      <c r="H15" s="10"/>
      <c r="I15" s="9">
        <v>8</v>
      </c>
      <c r="J15" s="10"/>
      <c r="K15" s="9"/>
      <c r="L15" s="10">
        <f t="shared" si="0"/>
        <v>0</v>
      </c>
      <c r="M15" s="9">
        <v>86</v>
      </c>
      <c r="N15" s="15">
        <v>0.28999999999999998</v>
      </c>
    </row>
    <row r="16" spans="1:14" s="11" customFormat="1" x14ac:dyDescent="0.2">
      <c r="A16" s="8" t="s">
        <v>40</v>
      </c>
      <c r="B16" s="9" t="s">
        <v>38</v>
      </c>
      <c r="C16" s="9" t="s">
        <v>44</v>
      </c>
      <c r="D16" s="9" t="s">
        <v>31</v>
      </c>
      <c r="E16" s="9">
        <v>4</v>
      </c>
      <c r="F16" s="9">
        <v>4</v>
      </c>
      <c r="G16" s="9"/>
      <c r="H16" s="10"/>
      <c r="I16" s="9">
        <v>0</v>
      </c>
      <c r="J16" s="10"/>
      <c r="K16" s="9"/>
      <c r="L16" s="10">
        <f t="shared" si="0"/>
        <v>0</v>
      </c>
      <c r="M16" s="9">
        <v>70</v>
      </c>
      <c r="N16" s="15">
        <v>1</v>
      </c>
    </row>
    <row r="17" spans="1:14" s="11" customFormat="1" x14ac:dyDescent="0.2">
      <c r="A17" s="8" t="s">
        <v>41</v>
      </c>
      <c r="B17" s="9" t="s">
        <v>38</v>
      </c>
      <c r="C17" s="9" t="s">
        <v>44</v>
      </c>
      <c r="D17" s="9" t="s">
        <v>31</v>
      </c>
      <c r="E17" s="9">
        <v>17</v>
      </c>
      <c r="F17" s="9">
        <v>9</v>
      </c>
      <c r="G17" s="9"/>
      <c r="H17" s="10"/>
      <c r="I17" s="9">
        <v>8</v>
      </c>
      <c r="J17" s="10"/>
      <c r="K17" s="9"/>
      <c r="L17" s="10">
        <f t="shared" si="0"/>
        <v>0</v>
      </c>
      <c r="M17" s="9">
        <v>74</v>
      </c>
      <c r="N17" s="15">
        <v>0.22</v>
      </c>
    </row>
    <row r="18" spans="1:14" s="11" customFormat="1" x14ac:dyDescent="0.2">
      <c r="A18" s="8" t="s">
        <v>42</v>
      </c>
      <c r="B18" s="9" t="s">
        <v>38</v>
      </c>
      <c r="C18" s="9" t="s">
        <v>43</v>
      </c>
      <c r="D18" s="9" t="s">
        <v>32</v>
      </c>
      <c r="E18" s="9">
        <v>32</v>
      </c>
      <c r="F18" s="9">
        <v>28</v>
      </c>
      <c r="G18" s="9"/>
      <c r="H18" s="10"/>
      <c r="I18" s="9">
        <v>4</v>
      </c>
      <c r="J18" s="10"/>
      <c r="K18" s="9"/>
      <c r="L18" s="10">
        <f t="shared" si="0"/>
        <v>0</v>
      </c>
      <c r="M18" s="9">
        <v>99</v>
      </c>
      <c r="N18" s="15">
        <v>0.82</v>
      </c>
    </row>
    <row r="19" spans="1:14" s="11" customFormat="1" x14ac:dyDescent="0.2">
      <c r="A19" s="8" t="s">
        <v>42</v>
      </c>
      <c r="B19" s="9" t="s">
        <v>39</v>
      </c>
      <c r="C19" s="9" t="s">
        <v>43</v>
      </c>
      <c r="D19" s="9" t="s">
        <v>32</v>
      </c>
      <c r="E19" s="9">
        <v>32</v>
      </c>
      <c r="F19" s="9">
        <v>25</v>
      </c>
      <c r="G19" s="9"/>
      <c r="H19" s="10"/>
      <c r="I19" s="9">
        <v>7</v>
      </c>
      <c r="J19" s="10"/>
      <c r="K19" s="9"/>
      <c r="L19" s="10">
        <f t="shared" ref="L19" si="1">K19/E19</f>
        <v>0</v>
      </c>
      <c r="M19" s="9">
        <v>94</v>
      </c>
      <c r="N19" s="15">
        <v>0.84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21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104</v>
      </c>
      <c r="F28" s="17">
        <f>SUM(F14:F27)</f>
        <v>77</v>
      </c>
      <c r="G28" s="17">
        <f>SUM(G14:G27)</f>
        <v>0</v>
      </c>
      <c r="H28" s="18">
        <f>SUM(F28:G28)/E28</f>
        <v>0.74038461538461542</v>
      </c>
      <c r="I28" s="17">
        <f t="shared" ref="I28" si="2">(E28-SUM(F28:G28))-K28</f>
        <v>27</v>
      </c>
      <c r="J28" s="18">
        <f t="shared" ref="J28" si="3">I28/E28</f>
        <v>0.25961538461538464</v>
      </c>
      <c r="K28" s="17">
        <f>SUM(K14:K27)</f>
        <v>0</v>
      </c>
      <c r="L28" s="18">
        <f t="shared" ref="L14:L28" si="4">K28/E28</f>
        <v>0</v>
      </c>
      <c r="M28" s="17">
        <f>AVERAGE(M14:M27)</f>
        <v>82.166666666666671</v>
      </c>
      <c r="N28" s="19">
        <f>AVERAGE(N14:N27)</f>
        <v>0.69499999999999995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GUILLERMO PALACIOS PITALUA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13" zoomScale="85" zoomScaleNormal="85" zoomScaleSheetLayoutView="100" workbookViewId="0">
      <selection activeCell="M31" sqref="M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3" t="s">
        <v>6</v>
      </c>
      <c r="J8" s="33"/>
      <c r="K8" s="33"/>
      <c r="L8" s="34" t="str">
        <f>'1'!L8</f>
        <v>SEP 23 - ENE, 2024</v>
      </c>
      <c r="M8" s="34"/>
      <c r="N8" s="34"/>
    </row>
    <row r="10" spans="1:14" x14ac:dyDescent="0.2">
      <c r="A10" s="4" t="s">
        <v>7</v>
      </c>
      <c r="B10" s="34" t="str">
        <f>'1'!B10</f>
        <v>MII. GUILLERMO PALACIOS PITALUA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35</v>
      </c>
      <c r="B14" s="9"/>
      <c r="C14" s="9" t="s">
        <v>36</v>
      </c>
      <c r="D14" s="9" t="s">
        <v>31</v>
      </c>
      <c r="E14" s="9">
        <v>4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8" t="s">
        <v>37</v>
      </c>
      <c r="B15" s="9"/>
      <c r="C15" s="9" t="s">
        <v>36</v>
      </c>
      <c r="D15" s="9" t="s">
        <v>31</v>
      </c>
      <c r="E15" s="9">
        <v>15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 t="s">
        <v>40</v>
      </c>
      <c r="B16" s="9"/>
      <c r="C16" s="9" t="s">
        <v>44</v>
      </c>
      <c r="D16" s="9" t="s">
        <v>31</v>
      </c>
      <c r="E16" s="9">
        <v>4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 t="s">
        <v>41</v>
      </c>
      <c r="B17" s="9"/>
      <c r="C17" s="9" t="s">
        <v>44</v>
      </c>
      <c r="D17" s="9" t="s">
        <v>31</v>
      </c>
      <c r="E17" s="9">
        <v>17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 t="s">
        <v>42</v>
      </c>
      <c r="B18" s="9"/>
      <c r="C18" s="9" t="s">
        <v>43</v>
      </c>
      <c r="D18" s="9" t="s">
        <v>32</v>
      </c>
      <c r="E18" s="9">
        <v>32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72</v>
      </c>
      <c r="F25" s="17">
        <f>SUM(F14:F24)</f>
        <v>0</v>
      </c>
      <c r="G25" s="17">
        <f>SUM(G14:G24)</f>
        <v>0</v>
      </c>
      <c r="H25" s="18">
        <f>SUM(F25:G25)/E25</f>
        <v>0</v>
      </c>
      <c r="I25" s="17">
        <f t="shared" ref="I25" si="0">(E25-SUM(F25:G25))-K25</f>
        <v>72</v>
      </c>
      <c r="J25" s="18">
        <f t="shared" ref="J25" si="1">I25/E25</f>
        <v>1</v>
      </c>
      <c r="K25" s="17">
        <f>SUM(K14:K24)</f>
        <v>0</v>
      </c>
      <c r="L25" s="18">
        <f t="shared" ref="L25" si="2">K25/E25</f>
        <v>0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">
      <c r="A29" s="12"/>
    </row>
    <row r="30" spans="1:14" x14ac:dyDescent="0.2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">
      <c r="B31" s="38"/>
      <c r="C31" s="38"/>
      <c r="D31" s="38"/>
      <c r="G31" s="34"/>
      <c r="H31" s="34"/>
      <c r="I31" s="34"/>
      <c r="J31" s="34"/>
    </row>
    <row r="32" spans="1:14" hidden="1" x14ac:dyDescent="0.2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"/>
    <row r="34" spans="2:10" ht="45" customHeight="1" x14ac:dyDescent="0.2">
      <c r="B34" s="40" t="str">
        <f>B10</f>
        <v>MII. GUILLERMO PALACIOS PITALUA</v>
      </c>
      <c r="C34" s="40"/>
      <c r="D34" s="40"/>
      <c r="E34" s="13"/>
      <c r="F34" s="13"/>
      <c r="G34" s="40" t="s">
        <v>34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3" t="s">
        <v>6</v>
      </c>
      <c r="J8" s="33"/>
      <c r="K8" s="33"/>
      <c r="L8" s="34" t="str">
        <f>'1'!L8</f>
        <v>SEP 23 - ENE, 2024</v>
      </c>
      <c r="M8" s="34"/>
      <c r="N8" s="34"/>
    </row>
    <row r="10" spans="1:14" x14ac:dyDescent="0.2">
      <c r="A10" s="4" t="s">
        <v>7</v>
      </c>
      <c r="B10" s="34" t="str">
        <f>'1'!B10</f>
        <v>MII. GUILLERMO PALACIOS PITALUA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DISEÑO E INGENIERÍA ASISTIDO
POR COMPUTADORA</v>
      </c>
      <c r="B15" s="9"/>
      <c r="C15" s="9" t="str">
        <f>'1'!C15</f>
        <v>602A</v>
      </c>
      <c r="D15" s="9" t="str">
        <f>'1'!D15</f>
        <v>IEM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PROY.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4</v>
      </c>
      <c r="F16" s="9"/>
      <c r="G16" s="9"/>
      <c r="H16" s="10">
        <f t="shared" si="0"/>
        <v>0</v>
      </c>
      <c r="I16" s="9">
        <f t="shared" si="1"/>
        <v>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HIDR. NEU. POTNCIA</v>
      </c>
      <c r="B17" s="9"/>
      <c r="C17" s="9" t="str">
        <f>'1'!C17</f>
        <v>702A</v>
      </c>
      <c r="D17" s="9" t="str">
        <f>'1'!D17</f>
        <v>IEM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str">
        <f>'1'!C18</f>
        <v>111B</v>
      </c>
      <c r="D18" s="9" t="str">
        <f>'1'!D18</f>
        <v>IMEC</v>
      </c>
      <c r="E18" s="9">
        <f>'1'!E18</f>
        <v>32</v>
      </c>
      <c r="F18" s="9"/>
      <c r="G18" s="9"/>
      <c r="H18" s="10">
        <f t="shared" si="0"/>
        <v>0</v>
      </c>
      <c r="I18" s="9">
        <f t="shared" si="1"/>
        <v>32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DIB. ASIS.POR COMPUTADORA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GUILLERMO PALACIOS PITALUA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6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28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3" t="s">
        <v>6</v>
      </c>
      <c r="J8" s="33"/>
      <c r="K8" s="33"/>
      <c r="L8" s="34" t="str">
        <f>'1'!L8</f>
        <v>SEP 23 - ENE, 2024</v>
      </c>
      <c r="M8" s="34"/>
      <c r="N8" s="34"/>
    </row>
    <row r="10" spans="1:14" x14ac:dyDescent="0.2">
      <c r="A10" s="4" t="s">
        <v>7</v>
      </c>
      <c r="B10" s="34" t="str">
        <f>'1'!B10</f>
        <v>MII. GUILLERMO PALACIOS PITALUA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DISEÑO E INGENIERÍA ASISTIDO
POR COMPUTADORA</v>
      </c>
      <c r="B15" s="9"/>
      <c r="C15" s="9" t="str">
        <f>'1'!C15</f>
        <v>602A</v>
      </c>
      <c r="D15" s="9" t="str">
        <f>'1'!D15</f>
        <v>IEM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PROY.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4</v>
      </c>
      <c r="F16" s="9"/>
      <c r="G16" s="9"/>
      <c r="H16" s="10">
        <f t="shared" si="0"/>
        <v>0</v>
      </c>
      <c r="I16" s="9">
        <f t="shared" si="1"/>
        <v>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HIDR. NEU. POTNCIA</v>
      </c>
      <c r="B17" s="9"/>
      <c r="C17" s="9" t="str">
        <f>'1'!C17</f>
        <v>702A</v>
      </c>
      <c r="D17" s="9" t="str">
        <f>'1'!D17</f>
        <v>IEM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str">
        <f>'1'!C18</f>
        <v>111B</v>
      </c>
      <c r="D18" s="9" t="str">
        <f>'1'!D18</f>
        <v>IMEC</v>
      </c>
      <c r="E18" s="9">
        <f>'1'!E18</f>
        <v>32</v>
      </c>
      <c r="F18" s="9"/>
      <c r="G18" s="9"/>
      <c r="H18" s="10">
        <f t="shared" si="0"/>
        <v>0</v>
      </c>
      <c r="I18" s="9">
        <f t="shared" si="1"/>
        <v>32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DIB. ASIS.POR COMPUTADORA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MII. GUILLERMO PALACIOS PITALUA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 Pitalua</cp:lastModifiedBy>
  <cp:revision/>
  <dcterms:created xsi:type="dcterms:W3CDTF">2021-11-22T14:45:25Z</dcterms:created>
  <dcterms:modified xsi:type="dcterms:W3CDTF">2023-11-06T03:12:24Z</dcterms:modified>
  <cp:category/>
  <cp:contentStatus/>
</cp:coreProperties>
</file>