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0" yWindow="75" windowWidth="15270" windowHeight="1072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3" l="1"/>
  <c r="L21" i="23"/>
  <c r="L20" i="23"/>
  <c r="L19" i="23"/>
  <c r="L18" i="23"/>
  <c r="L17" i="23"/>
  <c r="L16" i="23"/>
  <c r="L15" i="23"/>
  <c r="L14" i="23"/>
  <c r="L19" i="22" l="1"/>
  <c r="L18" i="10"/>
  <c r="L17" i="10"/>
  <c r="L16" i="10"/>
  <c r="L15" i="10"/>
  <c r="L14" i="10"/>
  <c r="L18" i="22" l="1"/>
  <c r="L17" i="22"/>
  <c r="L16" i="22"/>
  <c r="L15" i="22"/>
  <c r="L14" i="22"/>
  <c r="Q15" i="10"/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E25" i="23"/>
  <c r="H25" i="23" s="1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 s="1"/>
  <c r="L25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<sst xmlns="http://schemas.openxmlformats.org/spreadsheetml/2006/main" count="245" uniqueCount="49">
  <si>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</si>
  <si>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</si>
  <si>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</si>
  <si>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</si>
  <si>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</si>
  <si>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</si>
  <si>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</si>
  <si>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</si>
  <si>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</si>
  <si>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</si>
  <si>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</si>
  <si>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</si>
  <si>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</si>
  <si>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</si>
  <si>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</si>
  <si>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</si>
  <si>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</si>
  <si>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</si>
  <si>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</si>
  <si>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</si>
  <si>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</si>
  <si>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</si>
  <si>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</si>
  <si>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</si>
  <si>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</si>
  <si>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</si>
  <si>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</si>
  <si>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</si>
  <si>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</si>
  <si>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</si>
  <si>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</si>
  <si>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</si>
  <si>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</si>
  <si>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</si>
  <si>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</si>
  <si>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MANUFACTURA AVANZADA</t>
  </si>
  <si>
    <t>602A</t>
  </si>
  <si>
    <t>DISEÑO E INGENIERÍA ASISTIDO
POR COMPUTADORA</t>
  </si>
  <si>
    <t>II</t>
  </si>
  <si>
    <t>III</t>
  </si>
  <si>
    <t>PROY. MANUFACTURA</t>
  </si>
  <si>
    <t>SISTEMAS HIDR. NEU. POTNCIA</t>
  </si>
  <si>
    <t>DIB. ASIS.POR COMPUTADORA</t>
  </si>
  <si>
    <t>111B</t>
  </si>
  <si>
    <t>702A</t>
  </si>
  <si>
    <t>SEP 23 - ENE, 2024</t>
  </si>
  <si>
    <t>2°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</si>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</sst>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5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46</v>
      </c>
      <c r="C8" s="29"/>
      <c r="D8" s="14" t="s">
        <v>4</v>
      </c>
      <c r="E8" s="5">
        <v>5</v>
      </c>
      <c r="G8" s="4" t="s">
        <v>5</v>
      </c>
      <c r="H8" s="5">
        <v>5</v>
      </c>
      <c r="I8" s="35" t="s">
        <v>6</v>
      </c>
      <c r="J8" s="35"/>
      <c r="K8" s="35"/>
      <c r="L8" s="29" t="s">
        <v>45</v>
      </c>
      <c r="M8" s="29"/>
      <c r="N8" s="29"/>
    </row>
    <row r="10" spans="1:17" x14ac:dyDescent="0.2">
      <c r="A10" s="4" t="s">
        <v>7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7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7" s="11" customFormat="1" x14ac:dyDescent="0.2">
      <c r="A14" s="8" t="s">
        <v>35</v>
      </c>
      <c r="B14" s="9" t="s">
        <v>20</v>
      </c>
      <c r="C14" s="9" t="s">
        <v>36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8" si="0">K14/E14</f>
        <v>0</v>
      </c>
      <c r="M14" s="9">
        <v>99</v>
      </c>
      <c r="N14" s="15">
        <v>0.92</v>
      </c>
    </row>
    <row r="15" spans="1:17" s="11" customFormat="1" ht="25.5" x14ac:dyDescent="0.2">
      <c r="A15" s="8" t="s">
        <v>37</v>
      </c>
      <c r="B15" s="9" t="s">
        <v>20</v>
      </c>
      <c r="C15" s="9" t="s">
        <v>36</v>
      </c>
      <c r="D15" s="9" t="s">
        <v>31</v>
      </c>
      <c r="E15" s="9">
        <v>15</v>
      </c>
      <c r="F15" s="9">
        <v>13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93</v>
      </c>
      <c r="N15" s="15">
        <v>0.62</v>
      </c>
      <c r="Q15" s="11">
        <f>12/13</f>
        <v>0.92307692307692313</v>
      </c>
    </row>
    <row r="16" spans="1:17" s="11" customFormat="1" x14ac:dyDescent="0.2">
      <c r="A16" s="8" t="s">
        <v>40</v>
      </c>
      <c r="B16" s="9" t="s">
        <v>20</v>
      </c>
      <c r="C16" s="9" t="s">
        <v>44</v>
      </c>
      <c r="D16" s="9" t="s">
        <v>31</v>
      </c>
      <c r="E16" s="9">
        <v>4</v>
      </c>
      <c r="F16" s="9">
        <v>2</v>
      </c>
      <c r="G16" s="9"/>
      <c r="H16" s="10"/>
      <c r="I16" s="9">
        <v>2</v>
      </c>
      <c r="J16" s="10"/>
      <c r="K16" s="9"/>
      <c r="L16" s="10">
        <f t="shared" si="0"/>
        <v>0</v>
      </c>
      <c r="M16" s="9">
        <v>97</v>
      </c>
      <c r="N16" s="15">
        <v>0.91</v>
      </c>
    </row>
    <row r="17" spans="1:14" s="11" customFormat="1" x14ac:dyDescent="0.2">
      <c r="A17" s="8" t="s">
        <v>41</v>
      </c>
      <c r="B17" s="9" t="s">
        <v>20</v>
      </c>
      <c r="C17" s="9" t="s">
        <v>44</v>
      </c>
      <c r="D17" s="9" t="s">
        <v>31</v>
      </c>
      <c r="E17" s="9">
        <v>17</v>
      </c>
      <c r="F17" s="9">
        <v>14</v>
      </c>
      <c r="G17" s="9"/>
      <c r="H17" s="10"/>
      <c r="I17" s="9">
        <v>3</v>
      </c>
      <c r="J17" s="10"/>
      <c r="K17" s="9"/>
      <c r="L17" s="10">
        <f t="shared" si="0"/>
        <v>0</v>
      </c>
      <c r="M17" s="9">
        <v>85</v>
      </c>
      <c r="N17" s="15">
        <v>0.5</v>
      </c>
    </row>
    <row r="18" spans="1:14" s="11" customFormat="1" x14ac:dyDescent="0.2">
      <c r="A18" s="8" t="s">
        <v>42</v>
      </c>
      <c r="B18" s="9" t="s">
        <v>20</v>
      </c>
      <c r="C18" s="9" t="s">
        <v>43</v>
      </c>
      <c r="D18" s="9" t="s">
        <v>32</v>
      </c>
      <c r="E18" s="9">
        <v>32</v>
      </c>
      <c r="F18" s="9">
        <v>29</v>
      </c>
      <c r="G18" s="9"/>
      <c r="H18" s="10"/>
      <c r="I18" s="9">
        <v>3</v>
      </c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62</v>
      </c>
      <c r="G28" s="17"/>
      <c r="H28" s="18"/>
      <c r="I28" s="17">
        <f t="shared" ref="I28" si="1">(E28-SUM(F28:G28))-K28</f>
        <v>10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94.8</v>
      </c>
      <c r="N28" s="19">
        <f>AVERAGE(N14:N27)</f>
        <v>0.79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5" t="s">
        <v>6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7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8" si="0">K14/E14</f>
        <v>0</v>
      </c>
      <c r="M14" s="9">
        <v>70</v>
      </c>
      <c r="N14" s="15">
        <v>1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31</v>
      </c>
      <c r="E15" s="9">
        <v>15</v>
      </c>
      <c r="F15" s="9">
        <v>7</v>
      </c>
      <c r="G15" s="9"/>
      <c r="H15" s="10"/>
      <c r="I15" s="9">
        <v>8</v>
      </c>
      <c r="J15" s="10"/>
      <c r="K15" s="9"/>
      <c r="L15" s="10">
        <f t="shared" si="0"/>
        <v>0</v>
      </c>
      <c r="M15" s="9">
        <v>86</v>
      </c>
      <c r="N15" s="15">
        <v>0.28999999999999998</v>
      </c>
    </row>
    <row r="16" spans="1:14" s="11" customFormat="1" x14ac:dyDescent="0.2">
      <c r="A16" s="8" t="s">
        <v>40</v>
      </c>
      <c r="B16" s="9" t="s">
        <v>38</v>
      </c>
      <c r="C16" s="9" t="s">
        <v>44</v>
      </c>
      <c r="D16" s="9" t="s">
        <v>31</v>
      </c>
      <c r="E16" s="9">
        <v>4</v>
      </c>
      <c r="F16" s="9">
        <v>4</v>
      </c>
      <c r="G16" s="9"/>
      <c r="H16" s="10"/>
      <c r="I16" s="9">
        <v>0</v>
      </c>
      <c r="J16" s="10"/>
      <c r="K16" s="9"/>
      <c r="L16" s="10">
        <f t="shared" si="0"/>
        <v>0</v>
      </c>
      <c r="M16" s="9">
        <v>70</v>
      </c>
      <c r="N16" s="15">
        <v>1</v>
      </c>
    </row>
    <row r="17" spans="1:14" s="11" customFormat="1" x14ac:dyDescent="0.2">
      <c r="A17" s="8" t="s">
        <v>41</v>
      </c>
      <c r="B17" s="9" t="s">
        <v>38</v>
      </c>
      <c r="C17" s="9" t="s">
        <v>44</v>
      </c>
      <c r="D17" s="9" t="s">
        <v>31</v>
      </c>
      <c r="E17" s="9">
        <v>17</v>
      </c>
      <c r="F17" s="9">
        <v>9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74</v>
      </c>
      <c r="N17" s="15">
        <v>0.22</v>
      </c>
    </row>
    <row r="18" spans="1:14" s="11" customFormat="1" x14ac:dyDescent="0.2">
      <c r="A18" s="8" t="s">
        <v>42</v>
      </c>
      <c r="B18" s="9" t="s">
        <v>38</v>
      </c>
      <c r="C18" s="9" t="s">
        <v>43</v>
      </c>
      <c r="D18" s="9" t="s">
        <v>32</v>
      </c>
      <c r="E18" s="9">
        <v>32</v>
      </c>
      <c r="F18" s="9">
        <v>28</v>
      </c>
      <c r="G18" s="9"/>
      <c r="H18" s="10"/>
      <c r="I18" s="9">
        <v>4</v>
      </c>
      <c r="J18" s="10"/>
      <c r="K18" s="9"/>
      <c r="L18" s="10">
        <f t="shared" si="0"/>
        <v>0</v>
      </c>
      <c r="M18" s="9">
        <v>99</v>
      </c>
      <c r="N18" s="15">
        <v>0.82</v>
      </c>
    </row>
    <row r="19" spans="1:14" s="11" customFormat="1" x14ac:dyDescent="0.2">
      <c r="A19" s="8" t="s">
        <v>42</v>
      </c>
      <c r="B19" s="9" t="s">
        <v>39</v>
      </c>
      <c r="C19" s="9" t="s">
        <v>43</v>
      </c>
      <c r="D19" s="9" t="s">
        <v>32</v>
      </c>
      <c r="E19" s="9">
        <v>32</v>
      </c>
      <c r="F19" s="9">
        <v>25</v>
      </c>
      <c r="G19" s="9"/>
      <c r="H19" s="10"/>
      <c r="I19" s="9">
        <v>7</v>
      </c>
      <c r="J19" s="10"/>
      <c r="K19" s="9"/>
      <c r="L19" s="10">
        <f t="shared" ref="L19" si="1">K19/E19</f>
        <v>0</v>
      </c>
      <c r="M19" s="9">
        <v>94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21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77</v>
      </c>
      <c r="G28" s="17">
        <f>SUM(G14:G27)</f>
        <v>0</v>
      </c>
      <c r="H28" s="18">
        <f>SUM(F28:G28)/E28</f>
        <v>0.74038461538461542</v>
      </c>
      <c r="I28" s="17">
        <f t="shared" ref="I28" si="2">(E28-SUM(F28:G28))-K28</f>
        <v>27</v>
      </c>
      <c r="J28" s="18">
        <f t="shared" ref="J28" si="3">I28/E28</f>
        <v>0.25961538461538464</v>
      </c>
      <c r="K28" s="17">
        <f>SUM(K14:K27)</f>
        <v>0</v>
      </c>
      <c r="L28" s="18">
        <f t="shared" ref="L28" si="4">K28/E28</f>
        <v>0</v>
      </c>
      <c r="M28" s="17">
        <f>AVERAGE(M14:M27)</f>
        <v>82.166666666666671</v>
      </c>
      <c r="N28" s="19">
        <f>AVERAGE(N14:N27)</f>
        <v>0.69499999999999995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85" zoomScaleNormal="85" zoomScaleSheetLayoutView="100" workbookViewId="0">
      <selection activeCell="A14" sqref="A14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5" t="s">
        <v>6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7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39</v>
      </c>
      <c r="C14" s="9" t="s">
        <v>36</v>
      </c>
      <c r="D14" s="9" t="s">
        <v>31</v>
      </c>
      <c r="E14" s="9">
        <v>4</v>
      </c>
      <c r="F14" s="9">
        <v>2</v>
      </c>
      <c r="G14" s="9"/>
      <c r="H14" s="10"/>
      <c r="I14" s="9">
        <v>2</v>
      </c>
      <c r="J14" s="10"/>
      <c r="K14" s="9"/>
      <c r="L14" s="10">
        <f t="shared" ref="L14:L22" si="0">K14/E14</f>
        <v>0</v>
      </c>
      <c r="M14" s="9">
        <v>75</v>
      </c>
      <c r="N14" s="15">
        <v>0.25</v>
      </c>
    </row>
    <row r="15" spans="1:14" s="11" customFormat="1" x14ac:dyDescent="0.2">
      <c r="A15" s="8" t="s">
        <v>35</v>
      </c>
      <c r="B15" s="9" t="s">
        <v>47</v>
      </c>
      <c r="C15" s="9" t="s">
        <v>36</v>
      </c>
      <c r="D15" s="9" t="s">
        <v>31</v>
      </c>
      <c r="E15" s="9">
        <v>4</v>
      </c>
      <c r="F15" s="9">
        <v>2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75</v>
      </c>
      <c r="N15" s="15">
        <v>0.25</v>
      </c>
    </row>
    <row r="16" spans="1:14" s="11" customFormat="1" ht="25.5" x14ac:dyDescent="0.2">
      <c r="A16" s="8" t="s">
        <v>37</v>
      </c>
      <c r="B16" s="9" t="s">
        <v>39</v>
      </c>
      <c r="C16" s="9" t="s">
        <v>36</v>
      </c>
      <c r="D16" s="9" t="s">
        <v>31</v>
      </c>
      <c r="E16" s="9">
        <v>15</v>
      </c>
      <c r="F16" s="9">
        <v>7</v>
      </c>
      <c r="G16" s="9"/>
      <c r="H16" s="10"/>
      <c r="I16" s="9">
        <v>8</v>
      </c>
      <c r="J16" s="10"/>
      <c r="K16" s="9"/>
      <c r="L16" s="10">
        <f t="shared" si="0"/>
        <v>0</v>
      </c>
      <c r="M16" s="9">
        <v>75</v>
      </c>
      <c r="N16" s="15">
        <v>0.13</v>
      </c>
    </row>
    <row r="17" spans="1:14" s="11" customFormat="1" ht="25.5" x14ac:dyDescent="0.2">
      <c r="A17" s="8" t="s">
        <v>37</v>
      </c>
      <c r="B17" s="9" t="s">
        <v>47</v>
      </c>
      <c r="C17" s="9" t="s">
        <v>36</v>
      </c>
      <c r="D17" s="9" t="s">
        <v>31</v>
      </c>
      <c r="E17" s="9">
        <v>15</v>
      </c>
      <c r="F17" s="9">
        <v>7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75</v>
      </c>
      <c r="N17" s="15">
        <v>0.13</v>
      </c>
    </row>
    <row r="18" spans="1:14" s="11" customFormat="1" x14ac:dyDescent="0.2">
      <c r="A18" s="8" t="s">
        <v>41</v>
      </c>
      <c r="B18" s="9" t="s">
        <v>39</v>
      </c>
      <c r="C18" s="9" t="s">
        <v>44</v>
      </c>
      <c r="D18" s="9" t="s">
        <v>31</v>
      </c>
      <c r="E18" s="9">
        <v>17</v>
      </c>
      <c r="F18" s="9">
        <v>5</v>
      </c>
      <c r="G18" s="9"/>
      <c r="H18" s="10"/>
      <c r="I18" s="9">
        <v>12</v>
      </c>
      <c r="J18" s="10"/>
      <c r="K18" s="9"/>
      <c r="L18" s="10">
        <f t="shared" si="0"/>
        <v>0</v>
      </c>
      <c r="M18" s="9">
        <v>74</v>
      </c>
      <c r="N18" s="15">
        <v>0.24</v>
      </c>
    </row>
    <row r="19" spans="1:14" s="11" customFormat="1" x14ac:dyDescent="0.2">
      <c r="A19" s="8" t="s">
        <v>41</v>
      </c>
      <c r="B19" s="9" t="s">
        <v>47</v>
      </c>
      <c r="C19" s="9" t="s">
        <v>44</v>
      </c>
      <c r="D19" s="9" t="s">
        <v>31</v>
      </c>
      <c r="E19" s="9">
        <v>17</v>
      </c>
      <c r="F19" s="9">
        <v>10</v>
      </c>
      <c r="G19" s="9"/>
      <c r="H19" s="10"/>
      <c r="I19" s="9">
        <v>7</v>
      </c>
      <c r="J19" s="10"/>
      <c r="K19" s="9"/>
      <c r="L19" s="10">
        <f t="shared" si="0"/>
        <v>0</v>
      </c>
      <c r="M19" s="9">
        <v>74</v>
      </c>
      <c r="N19" s="15">
        <v>0.28999999999999998</v>
      </c>
    </row>
    <row r="20" spans="1:14" s="11" customFormat="1" x14ac:dyDescent="0.2">
      <c r="A20" s="8" t="s">
        <v>41</v>
      </c>
      <c r="B20" s="9" t="s">
        <v>48</v>
      </c>
      <c r="C20" s="9" t="s">
        <v>44</v>
      </c>
      <c r="D20" s="9" t="s">
        <v>31</v>
      </c>
      <c r="E20" s="9">
        <v>17</v>
      </c>
      <c r="F20" s="9">
        <v>8</v>
      </c>
      <c r="G20" s="9"/>
      <c r="H20" s="10"/>
      <c r="I20" s="9">
        <v>9</v>
      </c>
      <c r="J20" s="10"/>
      <c r="K20" s="9"/>
      <c r="L20" s="10">
        <f t="shared" si="0"/>
        <v>0</v>
      </c>
      <c r="M20" s="9">
        <v>74</v>
      </c>
      <c r="N20" s="15">
        <v>0.24</v>
      </c>
    </row>
    <row r="21" spans="1:14" s="11" customFormat="1" x14ac:dyDescent="0.2">
      <c r="A21" s="41" t="s">
        <v>42</v>
      </c>
      <c r="B21" s="9" t="s">
        <v>47</v>
      </c>
      <c r="C21" s="9" t="s">
        <v>43</v>
      </c>
      <c r="D21" s="9" t="s">
        <v>32</v>
      </c>
      <c r="E21" s="9">
        <v>32</v>
      </c>
      <c r="F21" s="9">
        <v>25</v>
      </c>
      <c r="G21" s="9"/>
      <c r="H21" s="10"/>
      <c r="I21" s="9">
        <v>7</v>
      </c>
      <c r="J21" s="10"/>
      <c r="K21" s="9"/>
      <c r="L21" s="10">
        <f t="shared" si="0"/>
        <v>0</v>
      </c>
      <c r="M21" s="9">
        <v>94</v>
      </c>
      <c r="N21" s="15">
        <v>0.84</v>
      </c>
    </row>
    <row r="22" spans="1:14" s="11" customFormat="1" x14ac:dyDescent="0.2">
      <c r="A22" s="41" t="s">
        <v>42</v>
      </c>
      <c r="B22" s="9" t="s">
        <v>48</v>
      </c>
      <c r="C22" s="9" t="s">
        <v>43</v>
      </c>
      <c r="D22" s="9" t="s">
        <v>32</v>
      </c>
      <c r="E22" s="9">
        <v>32</v>
      </c>
      <c r="F22" s="9">
        <v>25</v>
      </c>
      <c r="G22" s="9"/>
      <c r="H22" s="10"/>
      <c r="I22" s="9">
        <v>7</v>
      </c>
      <c r="J22" s="10"/>
      <c r="K22" s="9"/>
      <c r="L22" s="10">
        <f t="shared" si="0"/>
        <v>0</v>
      </c>
      <c r="M22" s="9">
        <v>94</v>
      </c>
      <c r="N22" s="15">
        <v>0.84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153</v>
      </c>
      <c r="F25" s="17">
        <f>SUM(F14:F24)</f>
        <v>91</v>
      </c>
      <c r="G25" s="17">
        <f>SUM(G14:G24)</f>
        <v>0</v>
      </c>
      <c r="H25" s="18">
        <f>SUM(F25:G25)/E25</f>
        <v>0.59477124183006536</v>
      </c>
      <c r="I25" s="17">
        <f t="shared" ref="I25" si="1">(E25-SUM(F25:G25))-K25</f>
        <v>62</v>
      </c>
      <c r="J25" s="18">
        <f t="shared" ref="J25" si="2">I25/E25</f>
        <v>0.40522875816993464</v>
      </c>
      <c r="K25" s="17">
        <f>SUM(K14:K24)</f>
        <v>0</v>
      </c>
      <c r="L25" s="18">
        <f t="shared" ref="L25" si="3">K25/E25</f>
        <v>0</v>
      </c>
      <c r="M25" s="17">
        <f>AVERAGE(M14:M24)</f>
        <v>78.888888888888886</v>
      </c>
      <c r="N25" s="19">
        <f>AVERAGE(N14:N24)</f>
        <v>0.35666666666666669</v>
      </c>
    </row>
    <row r="27" spans="1:14" ht="120" customHeight="1" x14ac:dyDescent="0.2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">
      <c r="B31" s="28"/>
      <c r="C31" s="28"/>
      <c r="D31" s="28"/>
      <c r="G31" s="29"/>
      <c r="H31" s="29"/>
      <c r="I31" s="29"/>
      <c r="J31" s="29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MII. GUILLERMO PALACIOS PITALUA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5" t="s">
        <v>6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7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28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5" t="s">
        <v>6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7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pitalua</cp:lastModifiedBy>
  <cp:revision/>
  <dcterms:created xsi:type="dcterms:W3CDTF">2021-11-22T14:45:25Z</dcterms:created>
  <dcterms:modified xsi:type="dcterms:W3CDTF">2023-12-07T15:48:41Z</dcterms:modified>
  <cp:category/>
  <cp:contentStatus/>
</cp:coreProperties>
</file>