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R4\"/>
    </mc:Choice>
  </mc:AlternateContent>
  <xr:revisionPtr revIDLastSave="0" documentId="13_ncr:1_{BF6B476D-78D1-478E-8F6D-337177AA8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B_ASIS" sheetId="1" r:id="rId1"/>
    <sheet name="S_HIDRAU" sheetId="3" r:id="rId2"/>
    <sheet name="DISEÑO" sheetId="5" r:id="rId3"/>
    <sheet name="MAN_AV" sheetId="6" r:id="rId4"/>
    <sheet name="PROY MANUF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S10" i="3"/>
  <c r="J42" i="1"/>
  <c r="K17" i="7"/>
  <c r="J17" i="7"/>
  <c r="K16" i="7"/>
  <c r="K19" i="7" s="1"/>
  <c r="J16" i="7"/>
  <c r="J19" i="7" s="1"/>
  <c r="K15" i="7"/>
  <c r="K18" i="7" s="1"/>
  <c r="J15" i="7"/>
  <c r="J18" i="7" s="1"/>
  <c r="B10" i="7"/>
  <c r="B11" i="7" s="1"/>
  <c r="B12" i="7" s="1"/>
  <c r="M17" i="6"/>
  <c r="L17" i="6"/>
  <c r="K17" i="6"/>
  <c r="J17" i="6"/>
  <c r="M16" i="6"/>
  <c r="L16" i="6"/>
  <c r="K16" i="6"/>
  <c r="K19" i="6" s="1"/>
  <c r="J16" i="6"/>
  <c r="J19" i="6" s="1"/>
  <c r="M15" i="6"/>
  <c r="M18" i="6" s="1"/>
  <c r="L15" i="6"/>
  <c r="L18" i="6" s="1"/>
  <c r="K15" i="6"/>
  <c r="K18" i="6" s="1"/>
  <c r="J15" i="6"/>
  <c r="J18" i="6" s="1"/>
  <c r="B10" i="6"/>
  <c r="B11" i="6" s="1"/>
  <c r="B12" i="6" s="1"/>
  <c r="M26" i="5"/>
  <c r="L26" i="5"/>
  <c r="K26" i="5"/>
  <c r="J26" i="5"/>
  <c r="M25" i="5"/>
  <c r="M28" i="5" s="1"/>
  <c r="L25" i="5"/>
  <c r="K25" i="5"/>
  <c r="K28" i="5" s="1"/>
  <c r="J25" i="5"/>
  <c r="J28" i="5" s="1"/>
  <c r="M24" i="5"/>
  <c r="M27" i="5" s="1"/>
  <c r="L24" i="5"/>
  <c r="L27" i="5" s="1"/>
  <c r="K24" i="5"/>
  <c r="K27" i="5" s="1"/>
  <c r="J24" i="5"/>
  <c r="J2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N28" i="3"/>
  <c r="M28" i="3"/>
  <c r="L28" i="3"/>
  <c r="K28" i="3"/>
  <c r="J28" i="3"/>
  <c r="N27" i="3"/>
  <c r="N30" i="3" s="1"/>
  <c r="M27" i="3"/>
  <c r="M30" i="3" s="1"/>
  <c r="L27" i="3"/>
  <c r="L30" i="3" s="1"/>
  <c r="K27" i="3"/>
  <c r="K30" i="3" s="1"/>
  <c r="J27" i="3"/>
  <c r="J30" i="3" s="1"/>
  <c r="N26" i="3"/>
  <c r="N29" i="3" s="1"/>
  <c r="M26" i="3"/>
  <c r="M29" i="3" s="1"/>
  <c r="L26" i="3"/>
  <c r="L29" i="3" s="1"/>
  <c r="K26" i="3"/>
  <c r="K29" i="3" s="1"/>
  <c r="J26" i="3"/>
  <c r="J29" i="3" s="1"/>
  <c r="B10" i="3"/>
  <c r="B11" i="3" s="1"/>
  <c r="B12" i="3" s="1"/>
  <c r="B13" i="3" s="1"/>
  <c r="B14" i="3" s="1"/>
  <c r="B15" i="3" s="1"/>
  <c r="B16" i="3" s="1"/>
  <c r="B17" i="3" s="1"/>
  <c r="L19" i="6" l="1"/>
  <c r="L28" i="5"/>
  <c r="B18" i="3"/>
  <c r="B19" i="3" s="1"/>
  <c r="B20" i="3" s="1"/>
  <c r="B21" i="3" s="1"/>
  <c r="B22" i="3" s="1"/>
  <c r="B23" i="3" s="1"/>
  <c r="B24" i="3" s="1"/>
  <c r="B25" i="3" s="1"/>
  <c r="M19" i="6"/>
  <c r="K43" i="1"/>
  <c r="L43" i="1"/>
  <c r="M43" i="1"/>
  <c r="N43" i="1"/>
  <c r="J43" i="1"/>
  <c r="K42" i="1"/>
  <c r="L42" i="1"/>
  <c r="M42" i="1"/>
  <c r="N42" i="1"/>
  <c r="K41" i="1"/>
  <c r="L41" i="1"/>
  <c r="M41" i="1"/>
  <c r="N41" i="1"/>
  <c r="J41" i="1"/>
  <c r="K45" i="1" l="1"/>
  <c r="L45" i="1"/>
  <c r="M45" i="1"/>
  <c r="N45" i="1"/>
  <c r="K44" i="1"/>
  <c r="L44" i="1"/>
  <c r="M44" i="1"/>
  <c r="N44" i="1"/>
  <c r="J45" i="1"/>
  <c r="J44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<sst xmlns="http://schemas.openxmlformats.org/spreadsheetml/2006/main" count="394" uniqueCount="175">
  <si>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</si>
  <si>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</si>
  <si>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</si>
  <si>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</si>
  <si>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</si>
  <si>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</si>
  <si>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</si>
  <si>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</si>
  <si>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</si>
  <si>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</si>
  <si>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</si>
  <si>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</si>
  <si>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</si>
  <si>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</si>
  <si>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</si>
  <si>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</si>
  <si>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</si>
  <si>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</si>
  <si>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</si>
  <si>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</si>
  <si>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</si>
  <si>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</si>
  <si>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</si>
  <si>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GUILLERMO PALACIOS PITALUA</t>
  </si>
  <si>
    <t>DISEÑO E INGENIERIA ASISTIDO POR COMPUTADORA</t>
  </si>
  <si>
    <t>201U0059</t>
  </si>
  <si>
    <t>201U0070</t>
  </si>
  <si>
    <t>201U0071</t>
  </si>
  <si>
    <t>201U0076</t>
  </si>
  <si>
    <t>201U0077</t>
  </si>
  <si>
    <t>201U0080</t>
  </si>
  <si>
    <t>201U0408</t>
  </si>
  <si>
    <t>181U0159</t>
  </si>
  <si>
    <t>201U0086</t>
  </si>
  <si>
    <t>201U0555</t>
  </si>
  <si>
    <t>201U0437</t>
  </si>
  <si>
    <t>201U0089</t>
  </si>
  <si>
    <t>ARRES CAMPUZANO IZZY RONALDO</t>
  </si>
  <si>
    <t>GARCIA BUSTAMANTE CHRISTIAN URIEL</t>
  </si>
  <si>
    <t>GUTIERREZ UTRERA ARTURO</t>
  </si>
  <si>
    <t>IXBA DE LA CRUZ ANGEL DE JESUS</t>
  </si>
  <si>
    <t>LOPEZ RAMIREZ JORDAN ELOIR</t>
  </si>
  <si>
    <t>MELCHI PUCHETA YOSELIN DE LOS ANGELES</t>
  </si>
  <si>
    <t>MORALES MONTAN JODAI</t>
  </si>
  <si>
    <t>SOLIS HERNANDEZ FRANCISCO</t>
  </si>
  <si>
    <t>TENORIO ABSALON ERICK FRANCISCO</t>
  </si>
  <si>
    <t>VASQUEZ CHIGO CRISTIAN GUADALUPE</t>
  </si>
  <si>
    <t>VELA REYES DENNISE</t>
  </si>
  <si>
    <t>181U0016</t>
  </si>
  <si>
    <t>201U0403</t>
  </si>
  <si>
    <t>181U0023</t>
  </si>
  <si>
    <t>211U0007</t>
  </si>
  <si>
    <t>201U0428</t>
  </si>
  <si>
    <t>201U0082</t>
  </si>
  <si>
    <t>201U0444</t>
  </si>
  <si>
    <t>201U0088</t>
  </si>
  <si>
    <t>ARELLANO GALLOSO MARIA JAQUELINE</t>
  </si>
  <si>
    <t>BELTRAN LEO JOSE MANUEL</t>
  </si>
  <si>
    <t>CAMACHO GARCIA DANIEL</t>
  </si>
  <si>
    <t>CHACHA VILLEGAS ARESET</t>
  </si>
  <si>
    <t>CHIPOL DOMINGUEZ MIQUEAS JONATHAN</t>
  </si>
  <si>
    <t>GONZALEZ ARRIAGA ERUVIEL ALDAHIR</t>
  </si>
  <si>
    <t>HERNANDEZ PELAYO JONATHAN YAIR</t>
  </si>
  <si>
    <t>MORALES CHAGALA GUSTAVO</t>
  </si>
  <si>
    <t>POLITO BARRAGAN LUIS EDUARDO</t>
  </si>
  <si>
    <t>RINCON TOTO CARLOS ALBERTO</t>
  </si>
  <si>
    <t>VARGAS CARDENAS CRISTOPHER</t>
  </si>
  <si>
    <t>201U0083</t>
  </si>
  <si>
    <t>PUCHETA POBLETE JUAN</t>
  </si>
  <si>
    <t>MANUFACTURA AVANZADA</t>
  </si>
  <si>
    <t>SEP 2023 - ENE 2024</t>
  </si>
  <si>
    <t>BALDERAS SANTOS BRANDON</t>
  </si>
  <si>
    <t>191U0094</t>
  </si>
  <si>
    <t xml:space="preserve">REYES HERNANDEZ CARLOS EDUARDO                          </t>
  </si>
  <si>
    <t>SEP2023 - ENE 2024</t>
  </si>
  <si>
    <t xml:space="preserve">ARELLANO GALLOSO MARIA JAQUELINE                                   </t>
  </si>
  <si>
    <t>191U0099</t>
  </si>
  <si>
    <t xml:space="preserve">CANO SANTOS RUBEN                                                         </t>
  </si>
  <si>
    <t>181U0140</t>
  </si>
  <si>
    <t xml:space="preserve">LOPEZ SANTIAGO DAVID     </t>
  </si>
  <si>
    <t>PROYECTO DE MANUFACTURA</t>
  </si>
  <si>
    <t>ARRAS</t>
  </si>
  <si>
    <t>161U0170</t>
  </si>
  <si>
    <t xml:space="preserve">VILLEGAS DE ITA PEDRO RODOLFO                                        </t>
  </si>
  <si>
    <t>201U0062</t>
  </si>
  <si>
    <t>BUSTAMANTE CHIGO ROCIO</t>
  </si>
  <si>
    <t>191U0113</t>
  </si>
  <si>
    <t>DOMINGUEZ ALVARADO MIGUEL ANGEL</t>
  </si>
  <si>
    <t>191U0114</t>
  </si>
  <si>
    <t>ESCOBAR MORENO BRIAN ALEJANDRO</t>
  </si>
  <si>
    <t>191U0121</t>
  </si>
  <si>
    <t>HERNANDEZ DOMINGUEZ FRANCISCO ARTURO</t>
  </si>
  <si>
    <t>LOPEZ SANTIAGO DAVID</t>
  </si>
  <si>
    <t>221U0812</t>
  </si>
  <si>
    <t>MORENO PUCHETA JESUS EMILIO</t>
  </si>
  <si>
    <t>201U0493</t>
  </si>
  <si>
    <t>TOGA CAPORAL ROBERTO ANTONIO</t>
  </si>
  <si>
    <t>602U</t>
  </si>
  <si>
    <t xml:space="preserve">PUCHETA POBLETE JUAN </t>
  </si>
  <si>
    <t>171U0650</t>
  </si>
  <si>
    <t>AZAMAR MIXTEGA JUAN</t>
  </si>
  <si>
    <t>171U0506</t>
  </si>
  <si>
    <t>BARRETO MARTINEZ JUAN PABLO SALVADOR</t>
  </si>
  <si>
    <t>171U0646</t>
  </si>
  <si>
    <t>CORTEZ DOMINGUEZ ISIDRO</t>
  </si>
  <si>
    <t>191U0115</t>
  </si>
  <si>
    <t>ESCRIBANO ESCUDERO WILIANS</t>
  </si>
  <si>
    <t>SISTEMAS HIDRAULICOS Y NEUMATICOS DE POTENCIA</t>
  </si>
  <si>
    <t>702-A</t>
  </si>
  <si>
    <t>DIBUJO ASISTIDO POR COMPUTADORA</t>
  </si>
  <si>
    <t>111-B</t>
  </si>
  <si>
    <t>231U0358</t>
  </si>
  <si>
    <t>ACUA SINTA JOAHAN JAEL</t>
  </si>
  <si>
    <t>221U0186</t>
  </si>
  <si>
    <t>ANTELE OBIL ELIXANDRO</t>
  </si>
  <si>
    <t>231U0362</t>
  </si>
  <si>
    <t>CATEMAXCA CARLOS EDGAR GEOVANNI</t>
  </si>
  <si>
    <t>231U0363</t>
  </si>
  <si>
    <t>CHAN VAUGHAN KEVIN DE JESUS</t>
  </si>
  <si>
    <t>231U0366</t>
  </si>
  <si>
    <t>COBIX QUIALA ADRIAN</t>
  </si>
  <si>
    <t>231U0145</t>
  </si>
  <si>
    <t>COMI COYOLT ALAN</t>
  </si>
  <si>
    <t>231U0367</t>
  </si>
  <si>
    <t>DE SANTIAGO PÓLITO NEMESIO</t>
  </si>
  <si>
    <t>231U0368</t>
  </si>
  <si>
    <t>DIAZ MENDEZ JOSE LUIS</t>
  </si>
  <si>
    <t>231U0371</t>
  </si>
  <si>
    <t>FARARONI CANO REY ALEXANDER</t>
  </si>
  <si>
    <t>231U0372</t>
  </si>
  <si>
    <t>GALLARDO PALACIOS JOSE DAMIÁN</t>
  </si>
  <si>
    <t>231U0373</t>
  </si>
  <si>
    <t>GAMEZ DOMINGUEZ MARCO ANTONIO</t>
  </si>
  <si>
    <t>231U0374</t>
  </si>
  <si>
    <t>GARCIA GASPAR LEANDRO</t>
  </si>
  <si>
    <t>231U0593</t>
  </si>
  <si>
    <t>GOMEZ HERNANDEZ JONATHAN ISRAEL</t>
  </si>
  <si>
    <t>231U0375</t>
  </si>
  <si>
    <t>GOMEZ HERNANDEZ LUIS ERNESTO</t>
  </si>
  <si>
    <t>231U0109</t>
  </si>
  <si>
    <t>HERNANDEZ BALDERAS CHRISTOPHER ARTURO</t>
  </si>
  <si>
    <t>231U0376</t>
  </si>
  <si>
    <t>HERRERA ANTONIO JOSE DE JESUS</t>
  </si>
  <si>
    <t>231U0378</t>
  </si>
  <si>
    <t>ISIDORO VAZQUEZ JOSE AZIEL</t>
  </si>
  <si>
    <t>231U0039</t>
  </si>
  <si>
    <t>IXTEPAN POLITO MARCOS</t>
  </si>
  <si>
    <t>231U0380</t>
  </si>
  <si>
    <t>MALAGA QUINO ÁNGEL DE JESÚS</t>
  </si>
  <si>
    <t>231U0381</t>
  </si>
  <si>
    <t>MARTINEZ  LISBETH</t>
  </si>
  <si>
    <t>231U0385</t>
  </si>
  <si>
    <t>MARTÍNEZ ANTEMATE EDGAR SEBASTIÁN</t>
  </si>
  <si>
    <t>231U0386</t>
  </si>
  <si>
    <t>MIGUELES LOPEZ BRIANA PAOLA</t>
  </si>
  <si>
    <t>221U0550</t>
  </si>
  <si>
    <t>MONTAN XOLIO DIEGO ALBERTO</t>
  </si>
  <si>
    <t>231U0394</t>
  </si>
  <si>
    <t>QUINO BELLI CARLOS KARIM</t>
  </si>
  <si>
    <t>211U0563</t>
  </si>
  <si>
    <t>RAMIREZ NEVE RAMIRO</t>
  </si>
  <si>
    <t>231U0397</t>
  </si>
  <si>
    <t>RODRIGUEZ LOPEZ SAUL ALDAHIR</t>
  </si>
  <si>
    <t>231U0398</t>
  </si>
  <si>
    <t>RUIZ SAENZ BRAYAN EMMANUEL</t>
  </si>
  <si>
    <t>231U0399</t>
  </si>
  <si>
    <t>SANDOVAL HUERTA ELIAS DE JESUS</t>
  </si>
  <si>
    <t>231U0400</t>
  </si>
  <si>
    <t>TEOBAL ORTIZ EVELYN MONSERRAT</t>
  </si>
  <si>
    <t>231U0401</t>
  </si>
  <si>
    <t>TORNADO MARTÍNEZ MELISSA</t>
  </si>
  <si>
    <t>231U0594</t>
  </si>
  <si>
    <t>TURRENT TORRES DARIHER</t>
  </si>
  <si>
    <t>231U0690</t>
  </si>
  <si>
    <t>VELAZCO MALAGA ALEXIS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</si>
</sst>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4" borderId="8" xfId="0" applyFill="1" applyBorder="1"/>
    <xf numFmtId="0" fontId="0" fillId="0" borderId="8" xfId="0" applyBorder="1"/>
    <xf numFmtId="17" fontId="0" fillId="0" borderId="0" xfId="0" applyNumberFormat="1"/>
    <xf numFmtId="0" fontId="0" fillId="5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9" fontId="0" fillId="3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9"/>
  <sheetViews>
    <sheetView tabSelected="1" topLeftCell="A3" zoomScale="77" zoomScaleNormal="77" workbookViewId="0">
      <selection activeCell="T14" sqref="T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1" customWidth="1"/>
    <col min="16" max="16" width="8.7109375" customWidth="1"/>
    <col min="17" max="18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5"/>
      <c r="P2" s="2"/>
      <c r="Q2" s="2"/>
    </row>
    <row r="3" spans="2:20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7"/>
      <c r="P3" s="1"/>
      <c r="Q3" s="1"/>
    </row>
    <row r="4" spans="2:20" x14ac:dyDescent="0.25">
      <c r="C4" t="s">
        <v>0</v>
      </c>
      <c r="D4" s="44" t="s">
        <v>109</v>
      </c>
      <c r="E4" s="44"/>
      <c r="F4" s="44"/>
      <c r="G4" s="44"/>
      <c r="I4" t="s">
        <v>1</v>
      </c>
      <c r="J4" s="35" t="s">
        <v>110</v>
      </c>
      <c r="K4" s="35"/>
      <c r="M4" t="s">
        <v>2</v>
      </c>
      <c r="N4" s="15">
        <v>45294</v>
      </c>
      <c r="O4" s="27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5" t="s">
        <v>70</v>
      </c>
      <c r="E6" s="35"/>
      <c r="F6" s="35"/>
      <c r="G6" s="35"/>
      <c r="I6" s="34" t="s">
        <v>21</v>
      </c>
      <c r="J6" s="34"/>
      <c r="K6" s="38" t="s">
        <v>23</v>
      </c>
      <c r="L6" s="38"/>
      <c r="M6" s="38"/>
      <c r="N6" s="38"/>
      <c r="O6" s="28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20" x14ac:dyDescent="0.25">
      <c r="B9" s="6">
        <v>1</v>
      </c>
      <c r="C9" s="23" t="s">
        <v>111</v>
      </c>
      <c r="D9" s="31" t="s">
        <v>112</v>
      </c>
      <c r="E9" s="32"/>
      <c r="F9" s="32"/>
      <c r="G9" s="32"/>
      <c r="H9" s="32"/>
      <c r="I9" s="33"/>
      <c r="J9" s="4">
        <v>100</v>
      </c>
      <c r="K9" s="4">
        <v>100</v>
      </c>
      <c r="L9" s="4">
        <v>95</v>
      </c>
      <c r="M9" s="4">
        <v>80</v>
      </c>
      <c r="N9" s="4">
        <v>100</v>
      </c>
      <c r="O9" s="4">
        <v>95</v>
      </c>
      <c r="P9" s="9"/>
    </row>
    <row r="10" spans="2:20" x14ac:dyDescent="0.25">
      <c r="B10" s="6">
        <f>B9+1</f>
        <v>2</v>
      </c>
      <c r="C10" s="23" t="s">
        <v>113</v>
      </c>
      <c r="D10" s="31" t="s">
        <v>114</v>
      </c>
      <c r="E10" s="32"/>
      <c r="F10" s="32"/>
      <c r="G10" s="32"/>
      <c r="H10" s="32"/>
      <c r="I10" s="33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/>
    </row>
    <row r="11" spans="2:20" x14ac:dyDescent="0.25">
      <c r="B11" s="6">
        <f t="shared" ref="B11:B40" si="0">B10+1</f>
        <v>3</v>
      </c>
      <c r="C11" s="16" t="s">
        <v>115</v>
      </c>
      <c r="D11" s="31" t="s">
        <v>116</v>
      </c>
      <c r="E11" s="32"/>
      <c r="F11" s="32"/>
      <c r="G11" s="32"/>
      <c r="H11" s="32"/>
      <c r="I11" s="33"/>
      <c r="J11" s="4">
        <v>100</v>
      </c>
      <c r="K11" s="4">
        <v>100</v>
      </c>
      <c r="L11" s="4">
        <v>95</v>
      </c>
      <c r="M11" s="4">
        <v>0</v>
      </c>
      <c r="N11" s="4">
        <v>0</v>
      </c>
      <c r="O11" s="4">
        <v>0</v>
      </c>
      <c r="P11" s="9"/>
    </row>
    <row r="12" spans="2:20" x14ac:dyDescent="0.25">
      <c r="B12" s="6">
        <f t="shared" si="0"/>
        <v>4</v>
      </c>
      <c r="C12" s="17" t="s">
        <v>117</v>
      </c>
      <c r="D12" s="31" t="s">
        <v>118</v>
      </c>
      <c r="E12" s="32"/>
      <c r="F12" s="32"/>
      <c r="G12" s="32"/>
      <c r="H12" s="32"/>
      <c r="I12" s="33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/>
    </row>
    <row r="13" spans="2:20" x14ac:dyDescent="0.25">
      <c r="B13" s="6">
        <f t="shared" si="0"/>
        <v>5</v>
      </c>
      <c r="C13" s="16" t="s">
        <v>119</v>
      </c>
      <c r="D13" s="31" t="s">
        <v>120</v>
      </c>
      <c r="E13" s="32"/>
      <c r="F13" s="32"/>
      <c r="G13" s="32"/>
      <c r="H13" s="32"/>
      <c r="I13" s="33"/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95</v>
      </c>
      <c r="P13" s="9"/>
      <c r="T13">
        <f>SUM(O9:O40)/32</f>
        <v>77.03125</v>
      </c>
    </row>
    <row r="14" spans="2:20" x14ac:dyDescent="0.25">
      <c r="B14" s="6">
        <f t="shared" si="0"/>
        <v>6</v>
      </c>
      <c r="C14" s="17" t="s">
        <v>121</v>
      </c>
      <c r="D14" s="31" t="s">
        <v>122</v>
      </c>
      <c r="E14" s="32"/>
      <c r="F14" s="32"/>
      <c r="G14" s="32"/>
      <c r="H14" s="32"/>
      <c r="I14" s="33"/>
      <c r="J14" s="4">
        <v>100</v>
      </c>
      <c r="K14" s="4">
        <v>100</v>
      </c>
      <c r="L14" s="4">
        <v>100</v>
      </c>
      <c r="M14" s="4">
        <v>100</v>
      </c>
      <c r="N14" s="4">
        <v>100</v>
      </c>
      <c r="O14" s="4">
        <v>95</v>
      </c>
      <c r="P14" s="9"/>
    </row>
    <row r="15" spans="2:20" x14ac:dyDescent="0.25">
      <c r="B15" s="6">
        <f t="shared" si="0"/>
        <v>7</v>
      </c>
      <c r="C15" s="16" t="s">
        <v>123</v>
      </c>
      <c r="D15" s="31" t="s">
        <v>124</v>
      </c>
      <c r="E15" s="32"/>
      <c r="F15" s="32"/>
      <c r="G15" s="32"/>
      <c r="H15" s="32"/>
      <c r="I15" s="33"/>
      <c r="J15" s="4">
        <v>100</v>
      </c>
      <c r="K15" s="4">
        <v>100</v>
      </c>
      <c r="L15" s="4">
        <v>95</v>
      </c>
      <c r="M15" s="4">
        <v>75</v>
      </c>
      <c r="N15" s="4">
        <v>95</v>
      </c>
      <c r="O15" s="4">
        <v>95</v>
      </c>
      <c r="P15" s="9"/>
    </row>
    <row r="16" spans="2:20" x14ac:dyDescent="0.25">
      <c r="B16" s="6">
        <f t="shared" si="0"/>
        <v>8</v>
      </c>
      <c r="C16" s="17" t="s">
        <v>125</v>
      </c>
      <c r="D16" s="31" t="s">
        <v>126</v>
      </c>
      <c r="E16" s="32"/>
      <c r="F16" s="32"/>
      <c r="G16" s="32"/>
      <c r="H16" s="32"/>
      <c r="I16" s="33"/>
      <c r="J16" s="4">
        <v>100</v>
      </c>
      <c r="K16" s="4">
        <v>100</v>
      </c>
      <c r="L16" s="4">
        <v>100</v>
      </c>
      <c r="M16" s="4">
        <v>95</v>
      </c>
      <c r="N16" s="4">
        <v>100</v>
      </c>
      <c r="O16" s="4">
        <v>95</v>
      </c>
      <c r="P16" s="9"/>
    </row>
    <row r="17" spans="2:16" x14ac:dyDescent="0.25">
      <c r="B17" s="6">
        <f t="shared" si="0"/>
        <v>9</v>
      </c>
      <c r="C17" s="16" t="s">
        <v>127</v>
      </c>
      <c r="D17" s="31" t="s">
        <v>128</v>
      </c>
      <c r="E17" s="32"/>
      <c r="F17" s="32"/>
      <c r="G17" s="32"/>
      <c r="H17" s="32"/>
      <c r="I17" s="33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/>
    </row>
    <row r="18" spans="2:16" x14ac:dyDescent="0.25">
      <c r="B18" s="6">
        <f t="shared" si="0"/>
        <v>10</v>
      </c>
      <c r="C18" s="17" t="s">
        <v>129</v>
      </c>
      <c r="D18" s="31" t="s">
        <v>130</v>
      </c>
      <c r="E18" s="32"/>
      <c r="F18" s="32"/>
      <c r="G18" s="32"/>
      <c r="H18" s="32"/>
      <c r="I18" s="33"/>
      <c r="J18" s="4">
        <v>100</v>
      </c>
      <c r="K18" s="4">
        <v>100</v>
      </c>
      <c r="L18" s="4">
        <v>95</v>
      </c>
      <c r="M18" s="4">
        <v>100</v>
      </c>
      <c r="N18" s="4">
        <v>100</v>
      </c>
      <c r="O18" s="4">
        <v>95</v>
      </c>
      <c r="P18" s="9"/>
    </row>
    <row r="19" spans="2:16" x14ac:dyDescent="0.25">
      <c r="B19" s="6">
        <f t="shared" si="0"/>
        <v>11</v>
      </c>
      <c r="C19" s="16" t="s">
        <v>131</v>
      </c>
      <c r="D19" s="31" t="s">
        <v>132</v>
      </c>
      <c r="E19" s="32"/>
      <c r="F19" s="32"/>
      <c r="G19" s="32"/>
      <c r="H19" s="32"/>
      <c r="I19" s="33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>
        <v>95</v>
      </c>
      <c r="P19" s="9"/>
    </row>
    <row r="20" spans="2:16" x14ac:dyDescent="0.25">
      <c r="B20" s="6">
        <f t="shared" si="0"/>
        <v>12</v>
      </c>
      <c r="C20" s="17" t="s">
        <v>133</v>
      </c>
      <c r="D20" s="31" t="s">
        <v>134</v>
      </c>
      <c r="E20" s="32"/>
      <c r="F20" s="32"/>
      <c r="G20" s="32"/>
      <c r="H20" s="32"/>
      <c r="I20" s="33"/>
      <c r="J20" s="4">
        <v>100</v>
      </c>
      <c r="K20" s="4">
        <v>95</v>
      </c>
      <c r="L20" s="4">
        <v>0</v>
      </c>
      <c r="M20" s="4">
        <v>70</v>
      </c>
      <c r="N20" s="4">
        <v>70</v>
      </c>
      <c r="O20" s="4">
        <v>95</v>
      </c>
      <c r="P20" s="9"/>
    </row>
    <row r="21" spans="2:16" x14ac:dyDescent="0.25">
      <c r="B21" s="6">
        <f t="shared" si="0"/>
        <v>13</v>
      </c>
      <c r="C21" s="17" t="s">
        <v>135</v>
      </c>
      <c r="D21" s="20" t="s">
        <v>136</v>
      </c>
      <c r="E21" s="21"/>
      <c r="F21" s="21"/>
      <c r="G21" s="21"/>
      <c r="H21" s="21"/>
      <c r="I21" s="22"/>
      <c r="J21" s="4">
        <v>100</v>
      </c>
      <c r="K21" s="4">
        <v>95</v>
      </c>
      <c r="L21" s="4">
        <v>70</v>
      </c>
      <c r="M21" s="4">
        <v>70</v>
      </c>
      <c r="N21" s="4">
        <v>75</v>
      </c>
      <c r="O21" s="4">
        <v>95</v>
      </c>
      <c r="P21" s="9"/>
    </row>
    <row r="22" spans="2:16" x14ac:dyDescent="0.25">
      <c r="B22" s="6">
        <f t="shared" si="0"/>
        <v>14</v>
      </c>
      <c r="C22" s="17" t="s">
        <v>137</v>
      </c>
      <c r="D22" s="20" t="s">
        <v>138</v>
      </c>
      <c r="E22" s="21"/>
      <c r="F22" s="21"/>
      <c r="G22" s="21"/>
      <c r="H22" s="21"/>
      <c r="I22" s="22"/>
      <c r="J22" s="4">
        <v>100</v>
      </c>
      <c r="K22" s="4">
        <v>100</v>
      </c>
      <c r="L22" s="4">
        <v>70</v>
      </c>
      <c r="M22" s="4">
        <v>100</v>
      </c>
      <c r="N22" s="4">
        <v>100</v>
      </c>
      <c r="O22" s="4">
        <v>95</v>
      </c>
      <c r="P22" s="9"/>
    </row>
    <row r="23" spans="2:16" x14ac:dyDescent="0.25">
      <c r="B23" s="6">
        <f t="shared" si="0"/>
        <v>15</v>
      </c>
      <c r="C23" s="17" t="s">
        <v>139</v>
      </c>
      <c r="D23" s="20" t="s">
        <v>140</v>
      </c>
      <c r="E23" s="21"/>
      <c r="F23" s="21"/>
      <c r="G23" s="21"/>
      <c r="H23" s="21"/>
      <c r="I23" s="22"/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95</v>
      </c>
      <c r="P23" s="9"/>
    </row>
    <row r="24" spans="2:16" x14ac:dyDescent="0.25">
      <c r="B24" s="6">
        <f t="shared" si="0"/>
        <v>16</v>
      </c>
      <c r="C24" s="17" t="s">
        <v>141</v>
      </c>
      <c r="D24" s="20" t="s">
        <v>142</v>
      </c>
      <c r="E24" s="21"/>
      <c r="F24" s="21"/>
      <c r="G24" s="21"/>
      <c r="H24" s="21"/>
      <c r="I24" s="22"/>
      <c r="J24" s="4">
        <v>100</v>
      </c>
      <c r="K24" s="4">
        <v>95</v>
      </c>
      <c r="L24" s="4">
        <v>0</v>
      </c>
      <c r="M24" s="4">
        <v>70</v>
      </c>
      <c r="N24" s="4">
        <v>70</v>
      </c>
      <c r="O24" s="4">
        <v>95</v>
      </c>
      <c r="P24" s="9"/>
    </row>
    <row r="25" spans="2:16" x14ac:dyDescent="0.25">
      <c r="B25" s="6">
        <f t="shared" si="0"/>
        <v>17</v>
      </c>
      <c r="C25" s="17" t="s">
        <v>143</v>
      </c>
      <c r="D25" s="20" t="s">
        <v>144</v>
      </c>
      <c r="E25" s="21"/>
      <c r="F25" s="21"/>
      <c r="G25" s="21"/>
      <c r="H25" s="21"/>
      <c r="I25" s="22"/>
      <c r="J25" s="4">
        <v>100</v>
      </c>
      <c r="K25" s="4">
        <v>100</v>
      </c>
      <c r="L25" s="4">
        <v>95</v>
      </c>
      <c r="M25" s="4">
        <v>80</v>
      </c>
      <c r="N25" s="4">
        <v>90</v>
      </c>
      <c r="O25" s="4">
        <v>95</v>
      </c>
      <c r="P25" s="9"/>
    </row>
    <row r="26" spans="2:16" x14ac:dyDescent="0.25">
      <c r="B26" s="6">
        <f t="shared" si="0"/>
        <v>18</v>
      </c>
      <c r="C26" s="17" t="s">
        <v>145</v>
      </c>
      <c r="D26" s="20" t="s">
        <v>146</v>
      </c>
      <c r="E26" s="21"/>
      <c r="F26" s="21"/>
      <c r="G26" s="21"/>
      <c r="H26" s="21"/>
      <c r="I26" s="22"/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95</v>
      </c>
      <c r="P26" s="9"/>
    </row>
    <row r="27" spans="2:16" x14ac:dyDescent="0.25">
      <c r="B27" s="6">
        <f t="shared" si="0"/>
        <v>19</v>
      </c>
      <c r="C27" s="17" t="s">
        <v>147</v>
      </c>
      <c r="D27" s="20" t="s">
        <v>148</v>
      </c>
      <c r="E27" s="21"/>
      <c r="F27" s="21"/>
      <c r="G27" s="21"/>
      <c r="H27" s="21"/>
      <c r="I27" s="22"/>
      <c r="J27" s="4">
        <v>0</v>
      </c>
      <c r="K27" s="4">
        <v>95</v>
      </c>
      <c r="L27" s="4">
        <v>95</v>
      </c>
      <c r="M27" s="4">
        <v>95</v>
      </c>
      <c r="N27" s="4">
        <v>95</v>
      </c>
      <c r="O27" s="4">
        <v>95</v>
      </c>
      <c r="P27" s="9"/>
    </row>
    <row r="28" spans="2:16" x14ac:dyDescent="0.25">
      <c r="B28" s="6">
        <f t="shared" si="0"/>
        <v>20</v>
      </c>
      <c r="C28" s="17" t="s">
        <v>149</v>
      </c>
      <c r="D28" s="20" t="s">
        <v>150</v>
      </c>
      <c r="E28" s="21"/>
      <c r="F28" s="21"/>
      <c r="G28" s="21"/>
      <c r="H28" s="21"/>
      <c r="I28" s="22"/>
      <c r="J28" s="4">
        <v>100</v>
      </c>
      <c r="K28" s="4">
        <v>100</v>
      </c>
      <c r="L28" s="4">
        <v>75</v>
      </c>
      <c r="M28" s="4">
        <v>70</v>
      </c>
      <c r="N28" s="4">
        <v>70</v>
      </c>
      <c r="O28" s="4">
        <v>90</v>
      </c>
      <c r="P28" s="9"/>
    </row>
    <row r="29" spans="2:16" x14ac:dyDescent="0.25">
      <c r="B29" s="6">
        <f t="shared" si="0"/>
        <v>21</v>
      </c>
      <c r="C29" s="17" t="s">
        <v>151</v>
      </c>
      <c r="D29" s="20" t="s">
        <v>152</v>
      </c>
      <c r="E29" s="21"/>
      <c r="F29" s="21"/>
      <c r="G29" s="21"/>
      <c r="H29" s="21"/>
      <c r="I29" s="22"/>
      <c r="J29" s="4">
        <v>100</v>
      </c>
      <c r="K29" s="4">
        <v>100</v>
      </c>
      <c r="L29" s="4">
        <v>100</v>
      </c>
      <c r="M29" s="4">
        <v>100</v>
      </c>
      <c r="N29" s="4">
        <v>100</v>
      </c>
      <c r="O29" s="4">
        <v>95</v>
      </c>
      <c r="P29" s="9"/>
    </row>
    <row r="30" spans="2:16" x14ac:dyDescent="0.25">
      <c r="B30" s="6">
        <f t="shared" si="0"/>
        <v>22</v>
      </c>
      <c r="C30" s="17" t="s">
        <v>153</v>
      </c>
      <c r="D30" s="20" t="s">
        <v>154</v>
      </c>
      <c r="E30" s="21"/>
      <c r="F30" s="21"/>
      <c r="G30" s="21"/>
      <c r="H30" s="21"/>
      <c r="I30" s="22"/>
      <c r="J30" s="4">
        <v>100</v>
      </c>
      <c r="K30" s="4">
        <v>100</v>
      </c>
      <c r="L30" s="4">
        <v>100</v>
      </c>
      <c r="M30" s="4">
        <v>95</v>
      </c>
      <c r="N30" s="4">
        <v>100</v>
      </c>
      <c r="O30" s="4">
        <v>95</v>
      </c>
      <c r="P30" s="9"/>
    </row>
    <row r="31" spans="2:16" x14ac:dyDescent="0.25">
      <c r="B31" s="6">
        <f t="shared" si="0"/>
        <v>23</v>
      </c>
      <c r="C31" s="17" t="s">
        <v>155</v>
      </c>
      <c r="D31" s="20" t="s">
        <v>156</v>
      </c>
      <c r="E31" s="21"/>
      <c r="F31" s="21"/>
      <c r="G31" s="21"/>
      <c r="H31" s="21"/>
      <c r="I31" s="22"/>
      <c r="J31" s="4">
        <v>100</v>
      </c>
      <c r="K31" s="4">
        <v>95</v>
      </c>
      <c r="L31" s="4">
        <v>0</v>
      </c>
      <c r="M31" s="4">
        <v>0</v>
      </c>
      <c r="N31" s="4">
        <v>0</v>
      </c>
      <c r="O31" s="4">
        <v>0</v>
      </c>
      <c r="P31" s="9"/>
    </row>
    <row r="32" spans="2:16" x14ac:dyDescent="0.25">
      <c r="B32" s="6">
        <f t="shared" si="0"/>
        <v>24</v>
      </c>
      <c r="C32" s="17" t="s">
        <v>157</v>
      </c>
      <c r="D32" s="20" t="s">
        <v>158</v>
      </c>
      <c r="E32" s="21"/>
      <c r="F32" s="21"/>
      <c r="G32" s="21"/>
      <c r="H32" s="21"/>
      <c r="I32" s="22"/>
      <c r="J32" s="4">
        <v>100</v>
      </c>
      <c r="K32" s="4">
        <v>100</v>
      </c>
      <c r="L32" s="4">
        <v>100</v>
      </c>
      <c r="M32" s="4">
        <v>100</v>
      </c>
      <c r="N32" s="4">
        <v>100</v>
      </c>
      <c r="O32" s="4">
        <v>95</v>
      </c>
      <c r="P32" s="9"/>
    </row>
    <row r="33" spans="2:16" x14ac:dyDescent="0.25">
      <c r="B33" s="6">
        <f t="shared" si="0"/>
        <v>25</v>
      </c>
      <c r="C33" s="16" t="s">
        <v>159</v>
      </c>
      <c r="D33" s="31" t="s">
        <v>160</v>
      </c>
      <c r="E33" s="32"/>
      <c r="F33" s="32"/>
      <c r="G33" s="32"/>
      <c r="H33" s="32"/>
      <c r="I33" s="33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/>
    </row>
    <row r="34" spans="2:16" x14ac:dyDescent="0.25">
      <c r="B34" s="6">
        <f t="shared" si="0"/>
        <v>26</v>
      </c>
      <c r="C34" s="16" t="s">
        <v>161</v>
      </c>
      <c r="D34" s="20" t="s">
        <v>162</v>
      </c>
      <c r="E34" s="21"/>
      <c r="F34" s="21"/>
      <c r="G34" s="21"/>
      <c r="H34" s="21"/>
      <c r="I34" s="22"/>
      <c r="J34" s="4">
        <v>100</v>
      </c>
      <c r="K34" s="4">
        <v>100</v>
      </c>
      <c r="L34" s="4">
        <v>70</v>
      </c>
      <c r="M34" s="4">
        <v>100</v>
      </c>
      <c r="N34" s="4">
        <v>100</v>
      </c>
      <c r="O34" s="4">
        <v>95</v>
      </c>
      <c r="P34" s="9"/>
    </row>
    <row r="35" spans="2:16" x14ac:dyDescent="0.25">
      <c r="B35" s="6">
        <f t="shared" si="0"/>
        <v>27</v>
      </c>
      <c r="C35" s="16" t="s">
        <v>163</v>
      </c>
      <c r="D35" s="20" t="s">
        <v>164</v>
      </c>
      <c r="E35" s="21"/>
      <c r="F35" s="21"/>
      <c r="G35" s="21"/>
      <c r="H35" s="21"/>
      <c r="I35" s="22"/>
      <c r="J35" s="4">
        <v>100</v>
      </c>
      <c r="K35" s="4">
        <v>100</v>
      </c>
      <c r="L35" s="4">
        <v>95</v>
      </c>
      <c r="M35" s="4">
        <v>100</v>
      </c>
      <c r="N35" s="4">
        <v>100</v>
      </c>
      <c r="O35" s="4">
        <v>95</v>
      </c>
      <c r="P35" s="9"/>
    </row>
    <row r="36" spans="2:16" x14ac:dyDescent="0.25">
      <c r="B36" s="6">
        <f t="shared" si="0"/>
        <v>28</v>
      </c>
      <c r="C36" s="16" t="s">
        <v>165</v>
      </c>
      <c r="D36" s="20" t="s">
        <v>166</v>
      </c>
      <c r="E36" s="21"/>
      <c r="F36" s="21"/>
      <c r="G36" s="21"/>
      <c r="H36" s="21"/>
      <c r="I36" s="22"/>
      <c r="J36" s="4">
        <v>100</v>
      </c>
      <c r="K36" s="4">
        <v>100</v>
      </c>
      <c r="L36" s="4">
        <v>95</v>
      </c>
      <c r="M36" s="4">
        <v>100</v>
      </c>
      <c r="N36" s="4">
        <v>95</v>
      </c>
      <c r="O36" s="4">
        <v>95</v>
      </c>
      <c r="P36" s="9"/>
    </row>
    <row r="37" spans="2:16" x14ac:dyDescent="0.25">
      <c r="B37" s="6">
        <f t="shared" si="0"/>
        <v>29</v>
      </c>
      <c r="C37" s="16" t="s">
        <v>167</v>
      </c>
      <c r="D37" s="20" t="s">
        <v>168</v>
      </c>
      <c r="E37" s="21"/>
      <c r="F37" s="21"/>
      <c r="G37" s="21"/>
      <c r="H37" s="21"/>
      <c r="I37" s="22"/>
      <c r="J37" s="4">
        <v>100</v>
      </c>
      <c r="K37" s="4">
        <v>100</v>
      </c>
      <c r="L37" s="4">
        <v>100</v>
      </c>
      <c r="M37" s="4">
        <v>90</v>
      </c>
      <c r="N37" s="4">
        <v>100</v>
      </c>
      <c r="O37" s="4">
        <v>95</v>
      </c>
      <c r="P37" s="9"/>
    </row>
    <row r="38" spans="2:16" x14ac:dyDescent="0.25">
      <c r="B38" s="6">
        <f t="shared" si="0"/>
        <v>30</v>
      </c>
      <c r="C38" s="16" t="s">
        <v>169</v>
      </c>
      <c r="D38" s="20" t="s">
        <v>170</v>
      </c>
      <c r="E38" s="21"/>
      <c r="F38" s="21"/>
      <c r="G38" s="21"/>
      <c r="H38" s="21"/>
      <c r="I38" s="22"/>
      <c r="J38" s="4">
        <v>100</v>
      </c>
      <c r="K38" s="4">
        <v>100</v>
      </c>
      <c r="L38" s="4">
        <v>100</v>
      </c>
      <c r="M38" s="4">
        <v>95</v>
      </c>
      <c r="N38" s="4">
        <v>100</v>
      </c>
      <c r="O38" s="4">
        <v>95</v>
      </c>
      <c r="P38" s="9"/>
    </row>
    <row r="39" spans="2:16" x14ac:dyDescent="0.25">
      <c r="B39" s="6">
        <f t="shared" si="0"/>
        <v>31</v>
      </c>
      <c r="C39" s="16" t="s">
        <v>171</v>
      </c>
      <c r="D39" s="31" t="s">
        <v>172</v>
      </c>
      <c r="E39" s="32"/>
      <c r="F39" s="32"/>
      <c r="G39" s="32"/>
      <c r="H39" s="32"/>
      <c r="I39" s="33"/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>
        <v>95</v>
      </c>
      <c r="P39" s="9"/>
    </row>
    <row r="40" spans="2:16" x14ac:dyDescent="0.25">
      <c r="B40" s="6">
        <f t="shared" si="0"/>
        <v>32</v>
      </c>
      <c r="C40" s="16" t="s">
        <v>173</v>
      </c>
      <c r="D40" s="31" t="s">
        <v>174</v>
      </c>
      <c r="E40" s="32"/>
      <c r="F40" s="32"/>
      <c r="G40" s="32"/>
      <c r="H40" s="32"/>
      <c r="I40" s="33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95</v>
      </c>
      <c r="P40" s="9"/>
    </row>
    <row r="41" spans="2:16" x14ac:dyDescent="0.25">
      <c r="C41" s="34"/>
      <c r="D41" s="34"/>
      <c r="E41" s="1"/>
      <c r="H41" s="41" t="s">
        <v>18</v>
      </c>
      <c r="I41" s="41"/>
      <c r="J41" s="10">
        <f t="shared" ref="J41:N41" si="1">COUNTIF(J9:J40,"&gt;=70")</f>
        <v>29</v>
      </c>
      <c r="K41" s="10">
        <f t="shared" si="1"/>
        <v>28</v>
      </c>
      <c r="L41" s="10">
        <f t="shared" si="1"/>
        <v>25</v>
      </c>
      <c r="M41" s="10">
        <f t="shared" si="1"/>
        <v>25</v>
      </c>
      <c r="N41" s="10">
        <f t="shared" si="1"/>
        <v>25</v>
      </c>
      <c r="O41" s="10">
        <v>26</v>
      </c>
      <c r="P41" s="14"/>
    </row>
    <row r="42" spans="2:16" x14ac:dyDescent="0.25">
      <c r="C42" s="34"/>
      <c r="D42" s="34"/>
      <c r="E42" s="7"/>
      <c r="H42" s="42" t="s">
        <v>19</v>
      </c>
      <c r="I42" s="42"/>
      <c r="J42" s="11">
        <f>COUNTIF(J9:J40,"&lt;70")</f>
        <v>3</v>
      </c>
      <c r="K42" s="11">
        <f t="shared" ref="K42:N42" si="2">COUNTIF(K9:K40,"&lt;70")</f>
        <v>4</v>
      </c>
      <c r="L42" s="11">
        <f t="shared" si="2"/>
        <v>7</v>
      </c>
      <c r="M42" s="11">
        <f t="shared" si="2"/>
        <v>7</v>
      </c>
      <c r="N42" s="11">
        <f t="shared" si="2"/>
        <v>7</v>
      </c>
      <c r="O42" s="11">
        <v>6</v>
      </c>
      <c r="P42" s="11"/>
    </row>
    <row r="43" spans="2:16" x14ac:dyDescent="0.25">
      <c r="C43" s="34"/>
      <c r="D43" s="34"/>
      <c r="E43" s="34"/>
      <c r="H43" s="42" t="s">
        <v>20</v>
      </c>
      <c r="I43" s="42"/>
      <c r="J43" s="11">
        <f t="shared" ref="J43:N43" si="3">COUNT(J9:J40)</f>
        <v>32</v>
      </c>
      <c r="K43" s="11">
        <f t="shared" si="3"/>
        <v>32</v>
      </c>
      <c r="L43" s="11">
        <f t="shared" si="3"/>
        <v>32</v>
      </c>
      <c r="M43" s="11">
        <f t="shared" si="3"/>
        <v>32</v>
      </c>
      <c r="N43" s="11">
        <f t="shared" si="3"/>
        <v>32</v>
      </c>
      <c r="O43" s="11">
        <v>32</v>
      </c>
      <c r="P43" s="11"/>
    </row>
    <row r="44" spans="2:16" x14ac:dyDescent="0.25">
      <c r="C44" s="34"/>
      <c r="D44" s="34"/>
      <c r="E44" s="1"/>
      <c r="H44" s="43" t="s">
        <v>15</v>
      </c>
      <c r="I44" s="43"/>
      <c r="J44" s="12">
        <f>J41/J43</f>
        <v>0.90625</v>
      </c>
      <c r="K44" s="13">
        <f t="shared" ref="K44:N44" si="4">K41/K43</f>
        <v>0.875</v>
      </c>
      <c r="L44" s="13">
        <f t="shared" si="4"/>
        <v>0.78125</v>
      </c>
      <c r="M44" s="13">
        <f t="shared" si="4"/>
        <v>0.78125</v>
      </c>
      <c r="N44" s="13">
        <f t="shared" si="4"/>
        <v>0.78125</v>
      </c>
      <c r="O44" s="13">
        <v>0.81</v>
      </c>
      <c r="P44" s="13"/>
    </row>
    <row r="45" spans="2:16" x14ac:dyDescent="0.25">
      <c r="C45" s="34"/>
      <c r="D45" s="34"/>
      <c r="E45" s="1"/>
      <c r="H45" s="43" t="s">
        <v>16</v>
      </c>
      <c r="I45" s="43"/>
      <c r="J45" s="12">
        <f>J42/J43</f>
        <v>9.375E-2</v>
      </c>
      <c r="K45" s="12">
        <f t="shared" ref="K45:N45" si="5">K42/K43</f>
        <v>0.125</v>
      </c>
      <c r="L45" s="13">
        <f t="shared" si="5"/>
        <v>0.21875</v>
      </c>
      <c r="M45" s="13">
        <f t="shared" si="5"/>
        <v>0.21875</v>
      </c>
      <c r="N45" s="13">
        <f t="shared" si="5"/>
        <v>0.21875</v>
      </c>
      <c r="O45" s="13">
        <v>0.19</v>
      </c>
      <c r="P45" s="13"/>
    </row>
    <row r="46" spans="2:16" x14ac:dyDescent="0.25">
      <c r="C46" s="34"/>
      <c r="D46" s="34"/>
      <c r="E46" s="7"/>
    </row>
    <row r="47" spans="2:16" x14ac:dyDescent="0.25">
      <c r="C47" s="1"/>
      <c r="D47" s="1"/>
      <c r="E47" s="7"/>
    </row>
    <row r="48" spans="2:16" x14ac:dyDescent="0.25">
      <c r="J48" s="39" t="s">
        <v>23</v>
      </c>
      <c r="K48" s="39"/>
      <c r="L48" s="39"/>
      <c r="M48" s="39"/>
      <c r="N48" s="39"/>
      <c r="O48" s="1"/>
    </row>
    <row r="49" spans="10:15" x14ac:dyDescent="0.25">
      <c r="J49" s="37" t="s">
        <v>17</v>
      </c>
      <c r="K49" s="37"/>
      <c r="L49" s="37"/>
      <c r="M49" s="37"/>
      <c r="N49" s="37"/>
      <c r="O49" s="7"/>
    </row>
  </sheetData>
  <mergeCells count="36">
    <mergeCell ref="C3:N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8:I18"/>
    <mergeCell ref="D19:I19"/>
    <mergeCell ref="D33:I33"/>
    <mergeCell ref="D39:I39"/>
    <mergeCell ref="J49:N49"/>
    <mergeCell ref="C42:D42"/>
    <mergeCell ref="I6:J6"/>
    <mergeCell ref="K6:N6"/>
    <mergeCell ref="J48:N48"/>
    <mergeCell ref="B2:N2"/>
    <mergeCell ref="D40:I40"/>
    <mergeCell ref="C41:D41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34"/>
  <sheetViews>
    <sheetView topLeftCell="A5" zoomScale="84" zoomScaleNormal="84" workbookViewId="0">
      <selection activeCell="S10" sqref="S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11.140625" customWidth="1"/>
    <col min="16" max="16" width="8.7109375" customWidth="1"/>
    <col min="17" max="18" width="5.7109375" customWidth="1"/>
    <col min="19" max="20" width="12" bestFit="1" customWidth="1"/>
  </cols>
  <sheetData>
    <row r="2" spans="2:19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5"/>
      <c r="P2" s="2"/>
      <c r="Q2" s="2"/>
    </row>
    <row r="3" spans="2:19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7"/>
      <c r="P3" s="1"/>
      <c r="Q3" s="1"/>
    </row>
    <row r="4" spans="2:19" x14ac:dyDescent="0.25">
      <c r="C4" t="s">
        <v>0</v>
      </c>
      <c r="D4" s="44" t="s">
        <v>107</v>
      </c>
      <c r="E4" s="44"/>
      <c r="F4" s="44"/>
      <c r="G4" s="44"/>
      <c r="I4" t="s">
        <v>1</v>
      </c>
      <c r="J4" s="35" t="s">
        <v>108</v>
      </c>
      <c r="K4" s="35"/>
      <c r="M4" t="s">
        <v>2</v>
      </c>
      <c r="N4" s="15">
        <v>45294</v>
      </c>
      <c r="O4" s="27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5" t="s">
        <v>70</v>
      </c>
      <c r="E6" s="35"/>
      <c r="F6" s="35"/>
      <c r="G6" s="35"/>
      <c r="I6" s="34" t="s">
        <v>21</v>
      </c>
      <c r="J6" s="34"/>
      <c r="K6" s="38" t="s">
        <v>23</v>
      </c>
      <c r="L6" s="38"/>
      <c r="M6" s="38"/>
      <c r="N6" s="38"/>
      <c r="O6" s="2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8" t="s">
        <v>22</v>
      </c>
    </row>
    <row r="9" spans="2:19" x14ac:dyDescent="0.25">
      <c r="B9" s="6">
        <v>1</v>
      </c>
      <c r="C9" s="16" t="s">
        <v>25</v>
      </c>
      <c r="D9" s="31" t="s">
        <v>37</v>
      </c>
      <c r="E9" s="32" t="s">
        <v>37</v>
      </c>
      <c r="F9" s="32" t="s">
        <v>37</v>
      </c>
      <c r="G9" s="32" t="s">
        <v>37</v>
      </c>
      <c r="H9" s="32" t="s">
        <v>37</v>
      </c>
      <c r="I9" s="33" t="s">
        <v>37</v>
      </c>
      <c r="J9" s="19">
        <v>70</v>
      </c>
      <c r="K9" s="4">
        <v>70</v>
      </c>
      <c r="L9" s="4">
        <v>0</v>
      </c>
      <c r="M9" s="4">
        <v>70</v>
      </c>
      <c r="N9" s="4">
        <v>70</v>
      </c>
      <c r="O9" s="4">
        <v>70</v>
      </c>
      <c r="P9" s="9"/>
    </row>
    <row r="10" spans="2:19" x14ac:dyDescent="0.25">
      <c r="B10" s="6">
        <f t="shared" ref="B10:B21" si="0">B9+1</f>
        <v>2</v>
      </c>
      <c r="C10" s="16" t="s">
        <v>99</v>
      </c>
      <c r="D10" s="24" t="s">
        <v>100</v>
      </c>
      <c r="E10" s="24"/>
      <c r="F10" s="24"/>
      <c r="G10" s="24"/>
      <c r="H10" s="24"/>
      <c r="I10" s="24"/>
      <c r="J10" s="19">
        <v>0</v>
      </c>
      <c r="K10" s="4">
        <v>70</v>
      </c>
      <c r="L10" s="4">
        <v>0</v>
      </c>
      <c r="M10" s="4">
        <v>0</v>
      </c>
      <c r="N10" s="4">
        <v>0</v>
      </c>
      <c r="O10" s="4">
        <v>70</v>
      </c>
      <c r="P10" s="9"/>
      <c r="S10">
        <f>SUM(O9:O25)/17</f>
        <v>75</v>
      </c>
    </row>
    <row r="11" spans="2:19" x14ac:dyDescent="0.25">
      <c r="B11" s="6">
        <f t="shared" si="0"/>
        <v>3</v>
      </c>
      <c r="C11" s="16" t="s">
        <v>101</v>
      </c>
      <c r="D11" s="23" t="s">
        <v>102</v>
      </c>
      <c r="E11" s="24"/>
      <c r="F11" s="24"/>
      <c r="G11" s="24"/>
      <c r="H11" s="24"/>
      <c r="I11" s="24"/>
      <c r="J11" s="19">
        <v>0</v>
      </c>
      <c r="K11" s="4">
        <v>70</v>
      </c>
      <c r="L11" s="4">
        <v>0</v>
      </c>
      <c r="M11" s="4">
        <v>0</v>
      </c>
      <c r="N11" s="4">
        <v>0</v>
      </c>
      <c r="O11" s="4">
        <v>70</v>
      </c>
      <c r="P11" s="9"/>
    </row>
    <row r="12" spans="2:19" x14ac:dyDescent="0.25">
      <c r="B12" s="6">
        <f t="shared" si="0"/>
        <v>4</v>
      </c>
      <c r="C12" s="16" t="s">
        <v>103</v>
      </c>
      <c r="D12" s="24" t="s">
        <v>104</v>
      </c>
      <c r="E12" s="24"/>
      <c r="F12" s="24"/>
      <c r="G12" s="24"/>
      <c r="H12" s="24"/>
      <c r="I12" s="24"/>
      <c r="J12" s="19">
        <v>0</v>
      </c>
      <c r="K12" s="4">
        <v>70</v>
      </c>
      <c r="L12" s="4">
        <v>90</v>
      </c>
      <c r="M12" s="4">
        <v>90</v>
      </c>
      <c r="N12" s="4">
        <v>90</v>
      </c>
      <c r="O12" s="4">
        <v>85</v>
      </c>
      <c r="P12" s="9"/>
    </row>
    <row r="13" spans="2:19" x14ac:dyDescent="0.25">
      <c r="B13" s="6">
        <f t="shared" si="0"/>
        <v>5</v>
      </c>
      <c r="C13" s="16" t="s">
        <v>105</v>
      </c>
      <c r="D13" t="s">
        <v>106</v>
      </c>
      <c r="J13" s="19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9"/>
    </row>
    <row r="14" spans="2:19" x14ac:dyDescent="0.25">
      <c r="B14" s="6">
        <f t="shared" si="0"/>
        <v>6</v>
      </c>
      <c r="C14" s="16" t="s">
        <v>26</v>
      </c>
      <c r="D14" s="31" t="s">
        <v>38</v>
      </c>
      <c r="E14" s="32" t="s">
        <v>38</v>
      </c>
      <c r="F14" s="32" t="s">
        <v>38</v>
      </c>
      <c r="G14" s="32" t="s">
        <v>38</v>
      </c>
      <c r="H14" s="32" t="s">
        <v>38</v>
      </c>
      <c r="I14" s="33" t="s">
        <v>38</v>
      </c>
      <c r="J14" s="19">
        <v>70</v>
      </c>
      <c r="K14" s="4">
        <v>70</v>
      </c>
      <c r="L14" s="4">
        <v>0</v>
      </c>
      <c r="M14" s="4">
        <v>70</v>
      </c>
      <c r="N14" s="4">
        <v>0</v>
      </c>
      <c r="O14" s="4">
        <v>85</v>
      </c>
      <c r="P14" s="9"/>
    </row>
    <row r="15" spans="2:19" x14ac:dyDescent="0.25">
      <c r="B15" s="6">
        <f t="shared" si="0"/>
        <v>7</v>
      </c>
      <c r="C15" s="16" t="s">
        <v>52</v>
      </c>
      <c r="D15" t="s">
        <v>61</v>
      </c>
      <c r="J15" s="19">
        <v>70</v>
      </c>
      <c r="K15" s="4">
        <v>0</v>
      </c>
      <c r="L15" s="4">
        <v>0</v>
      </c>
      <c r="M15" s="4">
        <v>0</v>
      </c>
      <c r="N15" s="4">
        <v>0</v>
      </c>
      <c r="O15" s="4">
        <v>70</v>
      </c>
      <c r="P15" s="9"/>
    </row>
    <row r="16" spans="2:19" x14ac:dyDescent="0.25">
      <c r="B16" s="6">
        <f t="shared" si="0"/>
        <v>8</v>
      </c>
      <c r="C16" s="16" t="s">
        <v>27</v>
      </c>
      <c r="D16" s="31" t="s">
        <v>39</v>
      </c>
      <c r="E16" s="32" t="s">
        <v>39</v>
      </c>
      <c r="F16" s="32" t="s">
        <v>39</v>
      </c>
      <c r="G16" s="32" t="s">
        <v>39</v>
      </c>
      <c r="H16" s="32" t="s">
        <v>39</v>
      </c>
      <c r="I16" s="33" t="s">
        <v>39</v>
      </c>
      <c r="J16" s="19">
        <v>100</v>
      </c>
      <c r="K16" s="4">
        <v>90</v>
      </c>
      <c r="L16" s="4">
        <v>0</v>
      </c>
      <c r="M16" s="4">
        <v>70</v>
      </c>
      <c r="N16" s="4">
        <v>0</v>
      </c>
      <c r="O16" s="4">
        <v>90</v>
      </c>
      <c r="P16" s="9"/>
    </row>
    <row r="17" spans="2:21" x14ac:dyDescent="0.25">
      <c r="B17" s="6">
        <f t="shared" si="0"/>
        <v>9</v>
      </c>
      <c r="C17" s="16" t="s">
        <v>28</v>
      </c>
      <c r="D17" s="31" t="s">
        <v>40</v>
      </c>
      <c r="E17" s="32" t="s">
        <v>40</v>
      </c>
      <c r="F17" s="32" t="s">
        <v>40</v>
      </c>
      <c r="G17" s="32" t="s">
        <v>40</v>
      </c>
      <c r="H17" s="32" t="s">
        <v>40</v>
      </c>
      <c r="I17" s="33" t="s">
        <v>40</v>
      </c>
      <c r="J17" s="19">
        <v>75</v>
      </c>
      <c r="K17" s="4">
        <v>90</v>
      </c>
      <c r="L17" s="4">
        <v>90</v>
      </c>
      <c r="M17" s="4">
        <v>90</v>
      </c>
      <c r="N17" s="4">
        <v>90</v>
      </c>
      <c r="O17" s="4">
        <v>90</v>
      </c>
      <c r="P17" s="9"/>
      <c r="U17" s="18"/>
    </row>
    <row r="18" spans="2:21" x14ac:dyDescent="0.25">
      <c r="B18" s="6">
        <f t="shared" si="0"/>
        <v>10</v>
      </c>
      <c r="C18" s="16" t="s">
        <v>29</v>
      </c>
      <c r="D18" s="31" t="s">
        <v>41</v>
      </c>
      <c r="E18" s="32" t="s">
        <v>41</v>
      </c>
      <c r="F18" s="32" t="s">
        <v>41</v>
      </c>
      <c r="G18" s="32" t="s">
        <v>41</v>
      </c>
      <c r="H18" s="32" t="s">
        <v>41</v>
      </c>
      <c r="I18" s="33" t="s">
        <v>41</v>
      </c>
      <c r="J18" s="19">
        <v>70</v>
      </c>
      <c r="K18" s="4">
        <v>0</v>
      </c>
      <c r="L18" s="4">
        <v>0</v>
      </c>
      <c r="M18" s="4">
        <v>0</v>
      </c>
      <c r="N18" s="4">
        <v>0</v>
      </c>
      <c r="O18" s="4">
        <v>80</v>
      </c>
      <c r="P18" s="9"/>
    </row>
    <row r="19" spans="2:21" x14ac:dyDescent="0.25">
      <c r="B19" s="6">
        <f t="shared" si="0"/>
        <v>11</v>
      </c>
      <c r="C19" s="16" t="s">
        <v>30</v>
      </c>
      <c r="D19" s="31" t="s">
        <v>42</v>
      </c>
      <c r="E19" s="32" t="s">
        <v>42</v>
      </c>
      <c r="F19" s="32" t="s">
        <v>42</v>
      </c>
      <c r="G19" s="32" t="s">
        <v>42</v>
      </c>
      <c r="H19" s="32" t="s">
        <v>42</v>
      </c>
      <c r="I19" s="33" t="s">
        <v>42</v>
      </c>
      <c r="J19" s="19">
        <v>75</v>
      </c>
      <c r="K19" s="4">
        <v>0</v>
      </c>
      <c r="L19" s="4">
        <v>90</v>
      </c>
      <c r="M19" s="4">
        <v>90</v>
      </c>
      <c r="N19" s="4">
        <v>90</v>
      </c>
      <c r="O19" s="4">
        <v>80</v>
      </c>
      <c r="P19" s="9"/>
    </row>
    <row r="20" spans="2:21" x14ac:dyDescent="0.25">
      <c r="B20" s="6">
        <f t="shared" si="0"/>
        <v>12</v>
      </c>
      <c r="C20" s="16" t="s">
        <v>31</v>
      </c>
      <c r="D20" s="31" t="s">
        <v>43</v>
      </c>
      <c r="E20" s="32" t="s">
        <v>43</v>
      </c>
      <c r="F20" s="32" t="s">
        <v>43</v>
      </c>
      <c r="G20" s="32" t="s">
        <v>43</v>
      </c>
      <c r="H20" s="32" t="s">
        <v>43</v>
      </c>
      <c r="I20" s="33" t="s">
        <v>43</v>
      </c>
      <c r="J20" s="19">
        <v>70</v>
      </c>
      <c r="K20" s="4">
        <v>70</v>
      </c>
      <c r="L20" s="4">
        <v>90</v>
      </c>
      <c r="M20" s="4">
        <v>90</v>
      </c>
      <c r="N20" s="4">
        <v>90</v>
      </c>
      <c r="O20" s="4">
        <v>85</v>
      </c>
      <c r="P20" s="9"/>
    </row>
    <row r="21" spans="2:21" x14ac:dyDescent="0.25">
      <c r="B21" s="6">
        <f t="shared" si="0"/>
        <v>13</v>
      </c>
      <c r="C21" s="16" t="s">
        <v>67</v>
      </c>
      <c r="D21" s="23" t="s">
        <v>98</v>
      </c>
      <c r="E21" s="21"/>
      <c r="F21" s="21"/>
      <c r="G21" s="21"/>
      <c r="H21" s="21"/>
      <c r="I21" s="22"/>
      <c r="J21" s="19">
        <v>75</v>
      </c>
      <c r="K21" s="4">
        <v>0</v>
      </c>
      <c r="L21" s="4">
        <v>0</v>
      </c>
      <c r="M21" s="4">
        <v>0</v>
      </c>
      <c r="N21" s="4">
        <v>0</v>
      </c>
      <c r="O21" s="4">
        <v>70</v>
      </c>
      <c r="P21" s="9"/>
    </row>
    <row r="22" spans="2:21" x14ac:dyDescent="0.25">
      <c r="B22" s="6">
        <f t="shared" ref="B22:B24" si="1">B21+1</f>
        <v>14</v>
      </c>
      <c r="C22" s="16" t="s">
        <v>33</v>
      </c>
      <c r="D22" s="31" t="s">
        <v>44</v>
      </c>
      <c r="E22" s="32" t="s">
        <v>44</v>
      </c>
      <c r="F22" s="32" t="s">
        <v>44</v>
      </c>
      <c r="G22" s="32" t="s">
        <v>44</v>
      </c>
      <c r="H22" s="32" t="s">
        <v>44</v>
      </c>
      <c r="I22" s="33" t="s">
        <v>44</v>
      </c>
      <c r="J22" s="19">
        <v>70</v>
      </c>
      <c r="K22" s="4">
        <v>0</v>
      </c>
      <c r="L22" s="4">
        <v>0</v>
      </c>
      <c r="M22" s="4">
        <v>70</v>
      </c>
      <c r="N22" s="4">
        <v>70</v>
      </c>
      <c r="O22" s="4">
        <v>85</v>
      </c>
      <c r="P22" s="9"/>
    </row>
    <row r="23" spans="2:21" x14ac:dyDescent="0.25">
      <c r="B23" s="6">
        <f t="shared" si="1"/>
        <v>15</v>
      </c>
      <c r="C23" s="16" t="s">
        <v>34</v>
      </c>
      <c r="D23" s="31" t="s">
        <v>45</v>
      </c>
      <c r="E23" s="32" t="s">
        <v>45</v>
      </c>
      <c r="F23" s="32" t="s">
        <v>45</v>
      </c>
      <c r="G23" s="32" t="s">
        <v>45</v>
      </c>
      <c r="H23" s="32" t="s">
        <v>45</v>
      </c>
      <c r="I23" s="33" t="s">
        <v>45</v>
      </c>
      <c r="J23" s="19">
        <v>75</v>
      </c>
      <c r="K23" s="4">
        <v>0</v>
      </c>
      <c r="L23" s="4">
        <v>0</v>
      </c>
      <c r="M23" s="4">
        <v>0</v>
      </c>
      <c r="N23" s="4">
        <v>0</v>
      </c>
      <c r="O23" s="4">
        <v>80</v>
      </c>
      <c r="P23" s="9"/>
    </row>
    <row r="24" spans="2:21" x14ac:dyDescent="0.25">
      <c r="B24" s="6">
        <f t="shared" si="1"/>
        <v>16</v>
      </c>
      <c r="C24" s="16" t="s">
        <v>35</v>
      </c>
      <c r="D24" s="31" t="s">
        <v>46</v>
      </c>
      <c r="E24" s="32" t="s">
        <v>46</v>
      </c>
      <c r="F24" s="32" t="s">
        <v>46</v>
      </c>
      <c r="G24" s="32" t="s">
        <v>46</v>
      </c>
      <c r="H24" s="32" t="s">
        <v>46</v>
      </c>
      <c r="I24" s="33" t="s">
        <v>46</v>
      </c>
      <c r="J24" s="19">
        <v>70</v>
      </c>
      <c r="K24" s="4">
        <v>0</v>
      </c>
      <c r="L24" s="4">
        <v>0</v>
      </c>
      <c r="M24" s="4">
        <v>70</v>
      </c>
      <c r="N24" s="4">
        <v>70</v>
      </c>
      <c r="O24" s="4">
        <v>85</v>
      </c>
      <c r="P24" s="9"/>
    </row>
    <row r="25" spans="2:21" x14ac:dyDescent="0.25">
      <c r="B25" s="6">
        <f>B24+1</f>
        <v>17</v>
      </c>
      <c r="C25" s="16" t="s">
        <v>36</v>
      </c>
      <c r="D25" s="31" t="s">
        <v>47</v>
      </c>
      <c r="E25" s="32" t="s">
        <v>47</v>
      </c>
      <c r="F25" s="32" t="s">
        <v>47</v>
      </c>
      <c r="G25" s="32" t="s">
        <v>47</v>
      </c>
      <c r="H25" s="32" t="s">
        <v>47</v>
      </c>
      <c r="I25" s="33" t="s">
        <v>47</v>
      </c>
      <c r="J25" s="19">
        <v>75</v>
      </c>
      <c r="K25" s="4">
        <v>0</v>
      </c>
      <c r="L25" s="4">
        <v>80</v>
      </c>
      <c r="M25" s="4">
        <v>80</v>
      </c>
      <c r="N25" s="4">
        <v>70</v>
      </c>
      <c r="O25" s="4">
        <v>80</v>
      </c>
      <c r="P25" s="9"/>
    </row>
    <row r="26" spans="2:21" x14ac:dyDescent="0.25">
      <c r="C26" s="34"/>
      <c r="D26" s="34"/>
      <c r="E26" s="1"/>
      <c r="H26" s="41" t="s">
        <v>18</v>
      </c>
      <c r="I26" s="41"/>
      <c r="J26" s="10">
        <f t="shared" ref="J26:N26" si="2">COUNTIF(J9:J25,"&gt;=70")</f>
        <v>14</v>
      </c>
      <c r="K26" s="10">
        <f t="shared" si="2"/>
        <v>9</v>
      </c>
      <c r="L26" s="10">
        <f t="shared" si="2"/>
        <v>5</v>
      </c>
      <c r="M26" s="10">
        <f t="shared" si="2"/>
        <v>10</v>
      </c>
      <c r="N26" s="10">
        <f t="shared" si="2"/>
        <v>8</v>
      </c>
      <c r="O26" s="10">
        <v>16</v>
      </c>
      <c r="P26" s="14"/>
    </row>
    <row r="27" spans="2:21" x14ac:dyDescent="0.25">
      <c r="C27" s="34"/>
      <c r="D27" s="34"/>
      <c r="E27" s="7"/>
      <c r="H27" s="42" t="s">
        <v>19</v>
      </c>
      <c r="I27" s="42"/>
      <c r="J27" s="11">
        <f t="shared" ref="J27:N27" si="3">COUNTIF(J9:J25,"&lt;70")</f>
        <v>3</v>
      </c>
      <c r="K27" s="11">
        <f t="shared" si="3"/>
        <v>8</v>
      </c>
      <c r="L27" s="11">
        <f t="shared" si="3"/>
        <v>12</v>
      </c>
      <c r="M27" s="11">
        <f t="shared" si="3"/>
        <v>7</v>
      </c>
      <c r="N27" s="11">
        <f t="shared" si="3"/>
        <v>9</v>
      </c>
      <c r="O27" s="11">
        <v>1</v>
      </c>
      <c r="P27" s="11"/>
    </row>
    <row r="28" spans="2:21" x14ac:dyDescent="0.25">
      <c r="C28" s="34"/>
      <c r="D28" s="34"/>
      <c r="E28" s="34"/>
      <c r="H28" s="42" t="s">
        <v>20</v>
      </c>
      <c r="I28" s="42"/>
      <c r="J28" s="11">
        <f t="shared" ref="J28:N28" si="4">COUNT(J9:J25)</f>
        <v>17</v>
      </c>
      <c r="K28" s="11">
        <f t="shared" si="4"/>
        <v>17</v>
      </c>
      <c r="L28" s="11">
        <f t="shared" si="4"/>
        <v>17</v>
      </c>
      <c r="M28" s="11">
        <f t="shared" si="4"/>
        <v>17</v>
      </c>
      <c r="N28" s="11">
        <f t="shared" si="4"/>
        <v>17</v>
      </c>
      <c r="O28" s="11">
        <v>17</v>
      </c>
      <c r="P28" s="11"/>
    </row>
    <row r="29" spans="2:21" x14ac:dyDescent="0.25">
      <c r="C29" s="34"/>
      <c r="D29" s="34"/>
      <c r="E29" s="1"/>
      <c r="H29" s="43" t="s">
        <v>15</v>
      </c>
      <c r="I29" s="43"/>
      <c r="J29" s="12">
        <f>J26/J28</f>
        <v>0.82352941176470584</v>
      </c>
      <c r="K29" s="13">
        <f t="shared" ref="K29:N29" si="5">K26/K28</f>
        <v>0.52941176470588236</v>
      </c>
      <c r="L29" s="13">
        <f t="shared" si="5"/>
        <v>0.29411764705882354</v>
      </c>
      <c r="M29" s="13">
        <f t="shared" si="5"/>
        <v>0.58823529411764708</v>
      </c>
      <c r="N29" s="13">
        <f t="shared" si="5"/>
        <v>0.47058823529411764</v>
      </c>
      <c r="O29" s="13">
        <v>0.94</v>
      </c>
      <c r="P29" s="13"/>
    </row>
    <row r="30" spans="2:21" x14ac:dyDescent="0.25">
      <c r="C30" s="34"/>
      <c r="D30" s="34"/>
      <c r="E30" s="1"/>
      <c r="H30" s="43" t="s">
        <v>16</v>
      </c>
      <c r="I30" s="43"/>
      <c r="J30" s="12">
        <f>J27/J28</f>
        <v>0.17647058823529413</v>
      </c>
      <c r="K30" s="12">
        <f t="shared" ref="K30:N30" si="6">K27/K28</f>
        <v>0.47058823529411764</v>
      </c>
      <c r="L30" s="13">
        <f t="shared" si="6"/>
        <v>0.70588235294117652</v>
      </c>
      <c r="M30" s="13">
        <f t="shared" si="6"/>
        <v>0.41176470588235292</v>
      </c>
      <c r="N30" s="13">
        <f t="shared" si="6"/>
        <v>0.52941176470588236</v>
      </c>
      <c r="O30" s="13">
        <v>0.06</v>
      </c>
      <c r="P30" s="13"/>
    </row>
    <row r="31" spans="2:21" x14ac:dyDescent="0.25">
      <c r="C31" s="34"/>
      <c r="D31" s="34"/>
      <c r="E31" s="7"/>
    </row>
    <row r="32" spans="2:21" x14ac:dyDescent="0.25">
      <c r="C32" s="1"/>
      <c r="D32" s="1"/>
      <c r="E32" s="7"/>
    </row>
    <row r="33" spans="10:16" x14ac:dyDescent="0.25">
      <c r="J33" s="38" t="s">
        <v>23</v>
      </c>
      <c r="K33" s="38"/>
      <c r="L33" s="38"/>
      <c r="M33" s="38"/>
      <c r="N33" s="38"/>
      <c r="O33" s="38"/>
      <c r="P33" s="38"/>
    </row>
    <row r="34" spans="10:16" x14ac:dyDescent="0.25">
      <c r="J34" s="37" t="s">
        <v>17</v>
      </c>
      <c r="K34" s="37"/>
      <c r="L34" s="37"/>
      <c r="M34" s="37"/>
      <c r="N34" s="37"/>
      <c r="O34" s="7"/>
    </row>
  </sheetData>
  <mergeCells count="32">
    <mergeCell ref="H26:I26"/>
    <mergeCell ref="D19:I19"/>
    <mergeCell ref="D20:I20"/>
    <mergeCell ref="D18:I18"/>
    <mergeCell ref="B2:N2"/>
    <mergeCell ref="C3:N3"/>
    <mergeCell ref="D4:G4"/>
    <mergeCell ref="J4:K4"/>
    <mergeCell ref="D6:G6"/>
    <mergeCell ref="I6:J6"/>
    <mergeCell ref="K6:N6"/>
    <mergeCell ref="D9:I9"/>
    <mergeCell ref="D14:I14"/>
    <mergeCell ref="D16:I16"/>
    <mergeCell ref="D17:I17"/>
    <mergeCell ref="D8:I8"/>
    <mergeCell ref="D22:I22"/>
    <mergeCell ref="C30:D30"/>
    <mergeCell ref="H30:I30"/>
    <mergeCell ref="C31:D31"/>
    <mergeCell ref="J34:N34"/>
    <mergeCell ref="J33:P33"/>
    <mergeCell ref="C27:D27"/>
    <mergeCell ref="H27:I27"/>
    <mergeCell ref="C28:E28"/>
    <mergeCell ref="H28:I28"/>
    <mergeCell ref="C29:D29"/>
    <mergeCell ref="H29:I29"/>
    <mergeCell ref="D23:I23"/>
    <mergeCell ref="D24:I24"/>
    <mergeCell ref="D25:I25"/>
    <mergeCell ref="C26:D2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32"/>
  <sheetViews>
    <sheetView topLeftCell="A3"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1.7109375" customWidth="1"/>
    <col min="15" max="15" width="8.7109375" customWidth="1"/>
    <col min="16" max="17" width="5.7109375" customWidth="1"/>
  </cols>
  <sheetData>
    <row r="2" spans="2:16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"/>
      <c r="P3" s="1"/>
    </row>
    <row r="4" spans="2:16" x14ac:dyDescent="0.25">
      <c r="C4" t="s">
        <v>0</v>
      </c>
      <c r="D4" s="44" t="s">
        <v>24</v>
      </c>
      <c r="E4" s="44"/>
      <c r="F4" s="44"/>
      <c r="G4" s="44"/>
      <c r="I4" t="s">
        <v>1</v>
      </c>
      <c r="J4" s="35" t="s">
        <v>97</v>
      </c>
      <c r="K4" s="35"/>
      <c r="M4" t="s">
        <v>2</v>
      </c>
      <c r="N4" s="15">
        <v>45294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5" t="s">
        <v>70</v>
      </c>
      <c r="E6" s="35"/>
      <c r="F6" s="35"/>
      <c r="G6" s="35"/>
      <c r="I6" s="34" t="s">
        <v>21</v>
      </c>
      <c r="J6" s="34"/>
      <c r="K6" s="38" t="s">
        <v>23</v>
      </c>
      <c r="L6" s="38"/>
      <c r="M6" s="38"/>
      <c r="N6" s="3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s="16" t="s">
        <v>48</v>
      </c>
      <c r="D9" s="31" t="s">
        <v>56</v>
      </c>
      <c r="E9" s="32" t="s">
        <v>56</v>
      </c>
      <c r="F9" s="32" t="s">
        <v>56</v>
      </c>
      <c r="G9" s="32" t="s">
        <v>56</v>
      </c>
      <c r="H9" s="32" t="s">
        <v>56</v>
      </c>
      <c r="I9" s="33" t="s">
        <v>56</v>
      </c>
      <c r="J9" s="4">
        <v>0</v>
      </c>
      <c r="K9" s="4">
        <v>0</v>
      </c>
      <c r="L9" s="4">
        <v>0</v>
      </c>
      <c r="M9" s="4">
        <v>0</v>
      </c>
      <c r="N9" s="4">
        <v>70</v>
      </c>
      <c r="O9" s="9"/>
    </row>
    <row r="10" spans="2:16" x14ac:dyDescent="0.25">
      <c r="B10" s="6">
        <f>B9+1</f>
        <v>2</v>
      </c>
      <c r="C10" s="17" t="s">
        <v>49</v>
      </c>
      <c r="D10" s="31" t="s">
        <v>57</v>
      </c>
      <c r="E10" s="32" t="s">
        <v>57</v>
      </c>
      <c r="F10" s="32" t="s">
        <v>57</v>
      </c>
      <c r="G10" s="32" t="s">
        <v>57</v>
      </c>
      <c r="H10" s="32" t="s">
        <v>57</v>
      </c>
      <c r="I10" s="33" t="s">
        <v>57</v>
      </c>
      <c r="J10" s="4">
        <v>90</v>
      </c>
      <c r="K10" s="4">
        <v>85</v>
      </c>
      <c r="L10" s="4">
        <v>85</v>
      </c>
      <c r="M10" s="4">
        <v>85</v>
      </c>
      <c r="N10" s="4">
        <v>75</v>
      </c>
      <c r="O10" s="9"/>
    </row>
    <row r="11" spans="2:16" x14ac:dyDescent="0.25">
      <c r="B11" s="6">
        <f t="shared" ref="B11:B12" si="0">B10+1</f>
        <v>3</v>
      </c>
      <c r="C11" s="17" t="s">
        <v>84</v>
      </c>
      <c r="D11" s="31" t="s">
        <v>85</v>
      </c>
      <c r="E11" s="32" t="s">
        <v>58</v>
      </c>
      <c r="F11" s="32" t="s">
        <v>58</v>
      </c>
      <c r="G11" s="32" t="s">
        <v>58</v>
      </c>
      <c r="H11" s="32" t="s">
        <v>58</v>
      </c>
      <c r="I11" s="33" t="s">
        <v>58</v>
      </c>
      <c r="J11" s="4">
        <v>70</v>
      </c>
      <c r="K11" s="4">
        <v>0</v>
      </c>
      <c r="L11" s="4">
        <v>0</v>
      </c>
      <c r="M11" s="4">
        <v>0</v>
      </c>
      <c r="N11" s="4">
        <v>70</v>
      </c>
      <c r="O11" s="9"/>
    </row>
    <row r="12" spans="2:16" x14ac:dyDescent="0.25">
      <c r="B12" s="6">
        <f t="shared" si="0"/>
        <v>4</v>
      </c>
      <c r="C12" s="17" t="s">
        <v>51</v>
      </c>
      <c r="D12" s="31" t="s">
        <v>60</v>
      </c>
      <c r="E12" s="32" t="s">
        <v>59</v>
      </c>
      <c r="F12" s="32" t="s">
        <v>59</v>
      </c>
      <c r="G12" s="32" t="s">
        <v>59</v>
      </c>
      <c r="H12" s="32" t="s">
        <v>59</v>
      </c>
      <c r="I12" s="33" t="s">
        <v>59</v>
      </c>
      <c r="J12" s="4">
        <v>100</v>
      </c>
      <c r="K12" s="4">
        <v>85</v>
      </c>
      <c r="L12" s="4">
        <v>85</v>
      </c>
      <c r="M12" s="4">
        <v>85</v>
      </c>
      <c r="N12" s="4">
        <v>85</v>
      </c>
      <c r="O12" s="9"/>
    </row>
    <row r="13" spans="2:16" x14ac:dyDescent="0.25">
      <c r="B13" s="6">
        <f>B12+1</f>
        <v>5</v>
      </c>
      <c r="C13" s="17" t="s">
        <v>86</v>
      </c>
      <c r="D13" s="31" t="s">
        <v>87</v>
      </c>
      <c r="E13" s="32" t="s">
        <v>60</v>
      </c>
      <c r="F13" s="32" t="s">
        <v>60</v>
      </c>
      <c r="G13" s="32" t="s">
        <v>60</v>
      </c>
      <c r="H13" s="32" t="s">
        <v>60</v>
      </c>
      <c r="I13" s="33" t="s">
        <v>60</v>
      </c>
      <c r="J13" s="4">
        <v>70</v>
      </c>
      <c r="K13" s="4">
        <v>0</v>
      </c>
      <c r="L13" s="4">
        <v>0</v>
      </c>
      <c r="M13" s="4">
        <v>0</v>
      </c>
      <c r="N13" s="4">
        <v>70</v>
      </c>
      <c r="O13" s="9"/>
    </row>
    <row r="14" spans="2:16" x14ac:dyDescent="0.25">
      <c r="B14" s="6">
        <f t="shared" ref="B14:B23" si="1">B13+1</f>
        <v>6</v>
      </c>
      <c r="C14" s="17" t="s">
        <v>88</v>
      </c>
      <c r="D14" s="20" t="s">
        <v>89</v>
      </c>
      <c r="E14" s="21"/>
      <c r="F14" s="21"/>
      <c r="G14" s="21"/>
      <c r="H14" s="21"/>
      <c r="I14" s="22"/>
      <c r="J14" s="4">
        <v>100</v>
      </c>
      <c r="K14" s="4">
        <v>100</v>
      </c>
      <c r="L14" s="4">
        <v>0</v>
      </c>
      <c r="M14" s="4">
        <v>0</v>
      </c>
      <c r="N14" s="4">
        <v>70</v>
      </c>
      <c r="O14" s="9"/>
    </row>
    <row r="15" spans="2:16" x14ac:dyDescent="0.25">
      <c r="B15" s="6">
        <f t="shared" si="1"/>
        <v>7</v>
      </c>
      <c r="C15" s="17" t="s">
        <v>52</v>
      </c>
      <c r="D15" s="31" t="s">
        <v>61</v>
      </c>
      <c r="E15" s="32" t="s">
        <v>61</v>
      </c>
      <c r="F15" s="32" t="s">
        <v>61</v>
      </c>
      <c r="G15" s="32" t="s">
        <v>61</v>
      </c>
      <c r="H15" s="32" t="s">
        <v>61</v>
      </c>
      <c r="I15" s="33" t="s">
        <v>61</v>
      </c>
      <c r="J15" s="4">
        <v>70</v>
      </c>
      <c r="K15" s="4">
        <v>0</v>
      </c>
      <c r="L15" s="4">
        <v>0</v>
      </c>
      <c r="M15" s="4">
        <v>0</v>
      </c>
      <c r="N15" s="4">
        <v>70</v>
      </c>
      <c r="O15" s="9"/>
    </row>
    <row r="16" spans="2:16" x14ac:dyDescent="0.25">
      <c r="B16" s="6">
        <f t="shared" si="1"/>
        <v>8</v>
      </c>
      <c r="C16" s="17" t="s">
        <v>90</v>
      </c>
      <c r="D16" s="31" t="s">
        <v>91</v>
      </c>
      <c r="E16" s="32" t="s">
        <v>62</v>
      </c>
      <c r="F16" s="32" t="s">
        <v>62</v>
      </c>
      <c r="G16" s="32" t="s">
        <v>62</v>
      </c>
      <c r="H16" s="32" t="s">
        <v>62</v>
      </c>
      <c r="I16" s="33" t="s">
        <v>62</v>
      </c>
      <c r="J16" s="4">
        <v>70</v>
      </c>
      <c r="K16" s="4">
        <v>0</v>
      </c>
      <c r="L16" s="4">
        <v>0</v>
      </c>
      <c r="M16" s="4">
        <v>0</v>
      </c>
      <c r="N16" s="4">
        <v>70</v>
      </c>
      <c r="O16" s="9"/>
    </row>
    <row r="17" spans="2:15" x14ac:dyDescent="0.25">
      <c r="B17" s="6">
        <f t="shared" si="1"/>
        <v>9</v>
      </c>
      <c r="C17" s="17" t="s">
        <v>78</v>
      </c>
      <c r="D17" s="31" t="s">
        <v>92</v>
      </c>
      <c r="E17" s="32" t="s">
        <v>41</v>
      </c>
      <c r="F17" s="32" t="s">
        <v>41</v>
      </c>
      <c r="G17" s="32" t="s">
        <v>41</v>
      </c>
      <c r="H17" s="32" t="s">
        <v>41</v>
      </c>
      <c r="I17" s="33" t="s">
        <v>41</v>
      </c>
      <c r="J17" s="4">
        <v>70</v>
      </c>
      <c r="K17" s="4">
        <v>70</v>
      </c>
      <c r="L17" s="4">
        <v>70</v>
      </c>
      <c r="M17" s="4">
        <v>70</v>
      </c>
      <c r="N17" s="4">
        <v>70</v>
      </c>
      <c r="O17" s="9"/>
    </row>
    <row r="18" spans="2:15" x14ac:dyDescent="0.25">
      <c r="B18" s="6">
        <f t="shared" si="1"/>
        <v>10</v>
      </c>
      <c r="C18" s="17" t="s">
        <v>93</v>
      </c>
      <c r="D18" s="31" t="s">
        <v>94</v>
      </c>
      <c r="E18" s="32" t="s">
        <v>63</v>
      </c>
      <c r="F18" s="32" t="s">
        <v>63</v>
      </c>
      <c r="G18" s="32" t="s">
        <v>63</v>
      </c>
      <c r="H18" s="32" t="s">
        <v>63</v>
      </c>
      <c r="I18" s="33" t="s">
        <v>63</v>
      </c>
      <c r="J18" s="4">
        <v>70</v>
      </c>
      <c r="K18" s="4">
        <v>0</v>
      </c>
      <c r="L18" s="4">
        <v>0</v>
      </c>
      <c r="M18" s="4">
        <v>0</v>
      </c>
      <c r="N18" s="4">
        <v>70</v>
      </c>
      <c r="O18" s="9"/>
    </row>
    <row r="19" spans="2:15" x14ac:dyDescent="0.25">
      <c r="B19" s="6">
        <f t="shared" si="1"/>
        <v>11</v>
      </c>
      <c r="C19" s="17" t="s">
        <v>53</v>
      </c>
      <c r="D19" s="31" t="s">
        <v>64</v>
      </c>
      <c r="E19" s="32" t="s">
        <v>64</v>
      </c>
      <c r="F19" s="32" t="s">
        <v>64</v>
      </c>
      <c r="G19" s="32" t="s">
        <v>64</v>
      </c>
      <c r="H19" s="32" t="s">
        <v>64</v>
      </c>
      <c r="I19" s="33" t="s">
        <v>64</v>
      </c>
      <c r="J19" s="4">
        <v>70</v>
      </c>
      <c r="K19" s="4">
        <v>85</v>
      </c>
      <c r="L19" s="4">
        <v>70</v>
      </c>
      <c r="M19" s="4">
        <v>0</v>
      </c>
      <c r="N19" s="4">
        <v>70</v>
      </c>
      <c r="O19" s="9"/>
    </row>
    <row r="20" spans="2:15" x14ac:dyDescent="0.25">
      <c r="B20" s="6">
        <f t="shared" si="1"/>
        <v>12</v>
      </c>
      <c r="C20" s="17" t="s">
        <v>67</v>
      </c>
      <c r="D20" s="20" t="s">
        <v>68</v>
      </c>
      <c r="E20" s="21"/>
      <c r="F20" s="21"/>
      <c r="G20" s="21"/>
      <c r="H20" s="21"/>
      <c r="I20" s="22"/>
      <c r="J20" s="4">
        <v>70</v>
      </c>
      <c r="K20" s="4">
        <v>0</v>
      </c>
      <c r="L20" s="4">
        <v>70</v>
      </c>
      <c r="M20" s="4">
        <v>70</v>
      </c>
      <c r="N20" s="4">
        <v>70</v>
      </c>
      <c r="O20" s="9"/>
    </row>
    <row r="21" spans="2:15" x14ac:dyDescent="0.25">
      <c r="B21" s="6">
        <f t="shared" si="1"/>
        <v>13</v>
      </c>
      <c r="C21" s="17" t="s">
        <v>54</v>
      </c>
      <c r="D21" s="31" t="s">
        <v>65</v>
      </c>
      <c r="E21" s="32" t="s">
        <v>65</v>
      </c>
      <c r="F21" s="32" t="s">
        <v>65</v>
      </c>
      <c r="G21" s="32" t="s">
        <v>65</v>
      </c>
      <c r="H21" s="32" t="s">
        <v>65</v>
      </c>
      <c r="I21" s="33" t="s">
        <v>65</v>
      </c>
      <c r="J21" s="4">
        <v>100</v>
      </c>
      <c r="K21" s="4">
        <v>90</v>
      </c>
      <c r="L21" s="4">
        <v>70</v>
      </c>
      <c r="M21" s="4">
        <v>70</v>
      </c>
      <c r="N21" s="4">
        <v>70</v>
      </c>
      <c r="O21" s="9"/>
    </row>
    <row r="22" spans="2:15" x14ac:dyDescent="0.25">
      <c r="B22" s="6">
        <f t="shared" si="1"/>
        <v>14</v>
      </c>
      <c r="C22" s="17" t="s">
        <v>95</v>
      </c>
      <c r="D22" s="20" t="s">
        <v>96</v>
      </c>
      <c r="E22" s="21"/>
      <c r="F22" s="21"/>
      <c r="G22" s="21"/>
      <c r="H22" s="21"/>
      <c r="I22" s="22"/>
      <c r="J22" s="4">
        <v>90</v>
      </c>
      <c r="K22" s="4">
        <v>85</v>
      </c>
      <c r="L22" s="4">
        <v>0</v>
      </c>
      <c r="M22" s="4">
        <v>0</v>
      </c>
      <c r="N22" s="4">
        <v>70</v>
      </c>
      <c r="O22" s="9"/>
    </row>
    <row r="23" spans="2:15" x14ac:dyDescent="0.25">
      <c r="B23" s="6">
        <f t="shared" si="1"/>
        <v>15</v>
      </c>
      <c r="C23" s="17" t="s">
        <v>55</v>
      </c>
      <c r="D23" s="31" t="s">
        <v>66</v>
      </c>
      <c r="E23" s="32" t="s">
        <v>66</v>
      </c>
      <c r="F23" s="32" t="s">
        <v>66</v>
      </c>
      <c r="G23" s="32" t="s">
        <v>66</v>
      </c>
      <c r="H23" s="32" t="s">
        <v>66</v>
      </c>
      <c r="I23" s="33" t="s">
        <v>66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9"/>
    </row>
    <row r="24" spans="2:15" x14ac:dyDescent="0.25">
      <c r="C24" s="34"/>
      <c r="D24" s="34"/>
      <c r="E24" s="1"/>
      <c r="H24" s="41" t="s">
        <v>18</v>
      </c>
      <c r="I24" s="41"/>
      <c r="J24" s="10">
        <f t="shared" ref="J24:M24" si="2">COUNTIF(J9:J23,"&gt;=70")</f>
        <v>13</v>
      </c>
      <c r="K24" s="10">
        <f t="shared" si="2"/>
        <v>7</v>
      </c>
      <c r="L24" s="10">
        <f t="shared" si="2"/>
        <v>6</v>
      </c>
      <c r="M24" s="10">
        <f t="shared" si="2"/>
        <v>5</v>
      </c>
      <c r="N24" s="10">
        <v>14</v>
      </c>
      <c r="O24" s="14"/>
    </row>
    <row r="25" spans="2:15" x14ac:dyDescent="0.25">
      <c r="C25" s="34"/>
      <c r="D25" s="34"/>
      <c r="E25" s="7"/>
      <c r="H25" s="42" t="s">
        <v>19</v>
      </c>
      <c r="I25" s="42"/>
      <c r="J25" s="11">
        <f t="shared" ref="J25:M25" si="3">COUNTIF(J9:J23,"&lt;70")</f>
        <v>2</v>
      </c>
      <c r="K25" s="11">
        <f t="shared" si="3"/>
        <v>8</v>
      </c>
      <c r="L25" s="11">
        <f t="shared" si="3"/>
        <v>9</v>
      </c>
      <c r="M25" s="11">
        <f t="shared" si="3"/>
        <v>10</v>
      </c>
      <c r="N25" s="11">
        <v>1</v>
      </c>
      <c r="O25" s="11"/>
    </row>
    <row r="26" spans="2:15" x14ac:dyDescent="0.25">
      <c r="C26" s="34"/>
      <c r="D26" s="34"/>
      <c r="E26" s="34"/>
      <c r="H26" s="42" t="s">
        <v>20</v>
      </c>
      <c r="I26" s="42"/>
      <c r="J26" s="11">
        <f t="shared" ref="J26:M26" si="4">COUNT(J9:J23)</f>
        <v>15</v>
      </c>
      <c r="K26" s="11">
        <f t="shared" si="4"/>
        <v>15</v>
      </c>
      <c r="L26" s="11">
        <f t="shared" si="4"/>
        <v>15</v>
      </c>
      <c r="M26" s="11">
        <f t="shared" si="4"/>
        <v>15</v>
      </c>
      <c r="N26" s="11">
        <v>15</v>
      </c>
      <c r="O26" s="11"/>
    </row>
    <row r="27" spans="2:15" x14ac:dyDescent="0.25">
      <c r="C27" s="34"/>
      <c r="D27" s="34"/>
      <c r="E27" s="1"/>
      <c r="H27" s="43" t="s">
        <v>15</v>
      </c>
      <c r="I27" s="43"/>
      <c r="J27" s="12">
        <f>J24/J26</f>
        <v>0.8666666666666667</v>
      </c>
      <c r="K27" s="13">
        <f t="shared" ref="K27:M27" si="5">K24/K26</f>
        <v>0.46666666666666667</v>
      </c>
      <c r="L27" s="13">
        <f t="shared" si="5"/>
        <v>0.4</v>
      </c>
      <c r="M27" s="13">
        <f t="shared" si="5"/>
        <v>0.33333333333333331</v>
      </c>
      <c r="N27" s="13">
        <v>0.92</v>
      </c>
      <c r="O27" s="13"/>
    </row>
    <row r="28" spans="2:15" x14ac:dyDescent="0.25">
      <c r="C28" s="34"/>
      <c r="D28" s="34"/>
      <c r="E28" s="1"/>
      <c r="H28" s="43" t="s">
        <v>16</v>
      </c>
      <c r="I28" s="43"/>
      <c r="J28" s="12">
        <f>J25/J26</f>
        <v>0.13333333333333333</v>
      </c>
      <c r="K28" s="12">
        <f t="shared" ref="K28:M28" si="6">K25/K26</f>
        <v>0.53333333333333333</v>
      </c>
      <c r="L28" s="13">
        <f t="shared" si="6"/>
        <v>0.6</v>
      </c>
      <c r="M28" s="13">
        <f t="shared" si="6"/>
        <v>0.66666666666666663</v>
      </c>
      <c r="N28" s="13">
        <v>0.08</v>
      </c>
      <c r="O28" s="13"/>
    </row>
    <row r="29" spans="2:15" x14ac:dyDescent="0.25">
      <c r="C29" s="34"/>
      <c r="D29" s="34"/>
      <c r="E29" s="7"/>
    </row>
    <row r="30" spans="2:15" x14ac:dyDescent="0.25">
      <c r="C30" s="1"/>
      <c r="D30" s="1"/>
      <c r="E30" s="7"/>
    </row>
    <row r="31" spans="2:15" x14ac:dyDescent="0.25">
      <c r="J31" s="39" t="s">
        <v>23</v>
      </c>
      <c r="K31" s="39"/>
      <c r="L31" s="39"/>
      <c r="M31" s="39"/>
      <c r="N31" s="39"/>
    </row>
    <row r="32" spans="2:15" x14ac:dyDescent="0.25">
      <c r="J32" s="37" t="s">
        <v>17</v>
      </c>
      <c r="K32" s="37"/>
      <c r="L32" s="37"/>
      <c r="M32" s="37"/>
      <c r="N32" s="37"/>
    </row>
  </sheetData>
  <mergeCells count="33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5:I15"/>
    <mergeCell ref="D16:I16"/>
    <mergeCell ref="D17:I17"/>
    <mergeCell ref="D18:I18"/>
    <mergeCell ref="D19:I19"/>
    <mergeCell ref="D21:I21"/>
    <mergeCell ref="D23:I23"/>
    <mergeCell ref="C24:D24"/>
    <mergeCell ref="H24:I24"/>
    <mergeCell ref="C25:D25"/>
    <mergeCell ref="H25:I25"/>
    <mergeCell ref="C29:D29"/>
    <mergeCell ref="J31:N31"/>
    <mergeCell ref="J32:N32"/>
    <mergeCell ref="C26:E26"/>
    <mergeCell ref="H26:I26"/>
    <mergeCell ref="C27:D27"/>
    <mergeCell ref="H27:I27"/>
    <mergeCell ref="C28:D28"/>
    <mergeCell ref="H28:I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3"/>
  <sheetViews>
    <sheetView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"/>
      <c r="P3" s="1"/>
    </row>
    <row r="4" spans="2:16" x14ac:dyDescent="0.25">
      <c r="C4" t="s">
        <v>0</v>
      </c>
      <c r="D4" s="44" t="s">
        <v>69</v>
      </c>
      <c r="E4" s="44"/>
      <c r="F4" s="44"/>
      <c r="G4" s="44"/>
      <c r="I4" t="s">
        <v>1</v>
      </c>
      <c r="J4" s="35" t="s">
        <v>81</v>
      </c>
      <c r="K4" s="35"/>
      <c r="M4" t="s">
        <v>2</v>
      </c>
      <c r="N4" s="15">
        <v>45294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5" t="s">
        <v>74</v>
      </c>
      <c r="E6" s="35"/>
      <c r="F6" s="35"/>
      <c r="G6" s="35"/>
      <c r="I6" s="34" t="s">
        <v>21</v>
      </c>
      <c r="J6" s="34"/>
      <c r="K6" s="38" t="s">
        <v>23</v>
      </c>
      <c r="L6" s="38"/>
      <c r="M6" s="38"/>
      <c r="N6" s="3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8" t="s">
        <v>22</v>
      </c>
    </row>
    <row r="9" spans="2:16" x14ac:dyDescent="0.25">
      <c r="B9" s="6">
        <v>1</v>
      </c>
      <c r="C9" t="s">
        <v>48</v>
      </c>
      <c r="D9" s="31" t="s">
        <v>75</v>
      </c>
      <c r="E9" s="32"/>
      <c r="F9" s="32"/>
      <c r="G9" s="32"/>
      <c r="H9" s="32"/>
      <c r="I9" s="33"/>
      <c r="J9" s="4">
        <v>70</v>
      </c>
      <c r="K9" s="4">
        <v>70</v>
      </c>
      <c r="L9" s="4">
        <v>0</v>
      </c>
      <c r="M9" s="4">
        <v>0</v>
      </c>
      <c r="N9" s="4">
        <v>70</v>
      </c>
      <c r="O9" s="9"/>
    </row>
    <row r="10" spans="2:16" x14ac:dyDescent="0.25">
      <c r="B10" s="6">
        <f>B9+1</f>
        <v>2</v>
      </c>
      <c r="C10" t="s">
        <v>76</v>
      </c>
      <c r="D10" t="s">
        <v>77</v>
      </c>
      <c r="J10" s="4">
        <v>70</v>
      </c>
      <c r="K10" s="4">
        <v>70</v>
      </c>
      <c r="L10" s="4">
        <v>0</v>
      </c>
      <c r="M10" s="4">
        <v>0</v>
      </c>
      <c r="N10" s="4">
        <v>70</v>
      </c>
      <c r="O10" s="9"/>
    </row>
    <row r="11" spans="2:16" x14ac:dyDescent="0.25">
      <c r="B11" s="6">
        <f t="shared" ref="B11:B12" si="0">B10+1</f>
        <v>3</v>
      </c>
      <c r="C11" t="s">
        <v>78</v>
      </c>
      <c r="D11" t="s">
        <v>79</v>
      </c>
      <c r="J11" s="4">
        <v>80</v>
      </c>
      <c r="K11" s="4">
        <v>70</v>
      </c>
      <c r="L11" s="4">
        <v>80</v>
      </c>
      <c r="M11" s="4">
        <v>80</v>
      </c>
      <c r="N11" s="4">
        <v>80</v>
      </c>
      <c r="O11" s="9"/>
    </row>
    <row r="12" spans="2:16" x14ac:dyDescent="0.25">
      <c r="B12" s="6">
        <f t="shared" si="0"/>
        <v>4</v>
      </c>
      <c r="C12" s="16" t="s">
        <v>32</v>
      </c>
      <c r="D12" s="31" t="s">
        <v>73</v>
      </c>
      <c r="E12" s="32"/>
      <c r="F12" s="32"/>
      <c r="G12" s="32"/>
      <c r="H12" s="32"/>
      <c r="I12" s="33"/>
      <c r="J12" s="4">
        <v>70</v>
      </c>
      <c r="K12" s="4">
        <v>70</v>
      </c>
      <c r="L12" s="4">
        <v>70</v>
      </c>
      <c r="M12" s="4">
        <v>70</v>
      </c>
      <c r="N12" s="4">
        <v>70</v>
      </c>
      <c r="O12" s="9"/>
    </row>
    <row r="13" spans="2:16" x14ac:dyDescent="0.25">
      <c r="B13" s="6"/>
      <c r="C13" s="17"/>
      <c r="D13" s="31"/>
      <c r="E13" s="32"/>
      <c r="F13" s="32"/>
      <c r="G13" s="32"/>
      <c r="H13" s="32"/>
      <c r="I13" s="33"/>
      <c r="J13" s="4"/>
      <c r="K13" s="4"/>
      <c r="L13" s="4"/>
      <c r="M13" s="4"/>
      <c r="N13" s="4"/>
      <c r="O13" s="4"/>
    </row>
    <row r="14" spans="2:16" x14ac:dyDescent="0.25">
      <c r="B14" s="6"/>
      <c r="C14" s="6"/>
      <c r="D14" s="31"/>
      <c r="E14" s="32"/>
      <c r="F14" s="32"/>
      <c r="G14" s="32"/>
      <c r="H14" s="32"/>
      <c r="I14" s="33"/>
      <c r="J14" s="4"/>
      <c r="K14" s="4"/>
      <c r="L14" s="4"/>
      <c r="M14" s="4"/>
      <c r="N14" s="4"/>
      <c r="O14" s="4"/>
    </row>
    <row r="15" spans="2:16" x14ac:dyDescent="0.25">
      <c r="C15" s="34"/>
      <c r="D15" s="34"/>
      <c r="E15" s="1"/>
      <c r="H15" s="41" t="s">
        <v>18</v>
      </c>
      <c r="I15" s="41"/>
      <c r="J15" s="10">
        <f t="shared" ref="J15:M15" si="1">COUNTIF(J9:J14,"&gt;=70")</f>
        <v>4</v>
      </c>
      <c r="K15" s="10">
        <f t="shared" si="1"/>
        <v>4</v>
      </c>
      <c r="L15" s="10">
        <f t="shared" si="1"/>
        <v>2</v>
      </c>
      <c r="M15" s="10">
        <f t="shared" si="1"/>
        <v>2</v>
      </c>
      <c r="N15" s="10">
        <v>4</v>
      </c>
      <c r="O15" s="14"/>
    </row>
    <row r="16" spans="2:16" x14ac:dyDescent="0.25">
      <c r="C16" s="34"/>
      <c r="D16" s="34"/>
      <c r="E16" s="7"/>
      <c r="H16" s="42" t="s">
        <v>19</v>
      </c>
      <c r="I16" s="42"/>
      <c r="J16" s="11">
        <f t="shared" ref="J16:M16" si="2">COUNTIF(J9:J14,"&lt;70")</f>
        <v>0</v>
      </c>
      <c r="K16" s="11">
        <f t="shared" si="2"/>
        <v>0</v>
      </c>
      <c r="L16" s="11">
        <f t="shared" si="2"/>
        <v>2</v>
      </c>
      <c r="M16" s="11">
        <f t="shared" si="2"/>
        <v>2</v>
      </c>
      <c r="N16" s="11">
        <v>0</v>
      </c>
      <c r="O16" s="11"/>
    </row>
    <row r="17" spans="3:15" x14ac:dyDescent="0.25">
      <c r="C17" s="34"/>
      <c r="D17" s="34"/>
      <c r="E17" s="34"/>
      <c r="H17" s="42" t="s">
        <v>20</v>
      </c>
      <c r="I17" s="42"/>
      <c r="J17" s="11">
        <f t="shared" ref="J17:M17" si="3">COUNT(J9:J14)</f>
        <v>4</v>
      </c>
      <c r="K17" s="11">
        <f t="shared" si="3"/>
        <v>4</v>
      </c>
      <c r="L17" s="11">
        <f t="shared" si="3"/>
        <v>4</v>
      </c>
      <c r="M17" s="11">
        <f t="shared" si="3"/>
        <v>4</v>
      </c>
      <c r="N17" s="11">
        <v>4</v>
      </c>
      <c r="O17" s="11"/>
    </row>
    <row r="18" spans="3:15" x14ac:dyDescent="0.25">
      <c r="C18" s="34"/>
      <c r="D18" s="34"/>
      <c r="E18" s="1"/>
      <c r="H18" s="43" t="s">
        <v>15</v>
      </c>
      <c r="I18" s="43"/>
      <c r="J18" s="12">
        <f>J15/J17</f>
        <v>1</v>
      </c>
      <c r="K18" s="13">
        <f t="shared" ref="K18:M18" si="4">K15/K17</f>
        <v>1</v>
      </c>
      <c r="L18" s="13">
        <f t="shared" si="4"/>
        <v>0.5</v>
      </c>
      <c r="M18" s="13">
        <f t="shared" si="4"/>
        <v>0.5</v>
      </c>
      <c r="N18" s="13">
        <v>1</v>
      </c>
      <c r="O18" s="13"/>
    </row>
    <row r="19" spans="3:15" x14ac:dyDescent="0.25">
      <c r="C19" s="34"/>
      <c r="D19" s="34"/>
      <c r="E19" s="1"/>
      <c r="H19" s="43" t="s">
        <v>16</v>
      </c>
      <c r="I19" s="43"/>
      <c r="J19" s="12">
        <f>J16/J17</f>
        <v>0</v>
      </c>
      <c r="K19" s="12">
        <f t="shared" ref="K19:M19" si="5">K16/K17</f>
        <v>0</v>
      </c>
      <c r="L19" s="13">
        <f t="shared" si="5"/>
        <v>0.5</v>
      </c>
      <c r="M19" s="13">
        <f t="shared" si="5"/>
        <v>0.5</v>
      </c>
      <c r="N19" s="13">
        <v>0</v>
      </c>
      <c r="O19" s="13"/>
    </row>
    <row r="20" spans="3:15" x14ac:dyDescent="0.25">
      <c r="C20" s="34"/>
      <c r="D20" s="34"/>
      <c r="E20" s="7"/>
    </row>
    <row r="21" spans="3:15" x14ac:dyDescent="0.25">
      <c r="C21" s="1"/>
      <c r="D21" s="1"/>
      <c r="E21" s="7"/>
    </row>
    <row r="22" spans="3:15" x14ac:dyDescent="0.25">
      <c r="J22" s="39" t="s">
        <v>23</v>
      </c>
      <c r="K22" s="39"/>
      <c r="L22" s="39"/>
      <c r="M22" s="39"/>
      <c r="N22" s="39"/>
    </row>
    <row r="23" spans="3:15" x14ac:dyDescent="0.25">
      <c r="J23" s="37" t="s">
        <v>17</v>
      </c>
      <c r="K23" s="37"/>
      <c r="L23" s="37"/>
      <c r="M23" s="37"/>
      <c r="N23" s="37"/>
    </row>
  </sheetData>
  <mergeCells count="25">
    <mergeCell ref="D8:I8"/>
    <mergeCell ref="D9:I9"/>
    <mergeCell ref="B2:N2"/>
    <mergeCell ref="C3:N3"/>
    <mergeCell ref="D4:G4"/>
    <mergeCell ref="J4:K4"/>
    <mergeCell ref="D6:G6"/>
    <mergeCell ref="I6:J6"/>
    <mergeCell ref="K6:N6"/>
    <mergeCell ref="D12:I12"/>
    <mergeCell ref="C15:D15"/>
    <mergeCell ref="H15:I15"/>
    <mergeCell ref="C16:D16"/>
    <mergeCell ref="H16:I16"/>
    <mergeCell ref="D14:I14"/>
    <mergeCell ref="D13:I13"/>
    <mergeCell ref="C20:D20"/>
    <mergeCell ref="J22:N22"/>
    <mergeCell ref="J23:N23"/>
    <mergeCell ref="C17:E17"/>
    <mergeCell ref="H17:I17"/>
    <mergeCell ref="C18:D18"/>
    <mergeCell ref="H18:I18"/>
    <mergeCell ref="C19:D19"/>
    <mergeCell ref="H19:I19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23"/>
  <sheetViews>
    <sheetView zoomScale="84" zoomScaleNormal="84" workbookViewId="0">
      <selection activeCell="N4" sqref="N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" customWidth="1"/>
    <col min="13" max="13" width="7.42578125" customWidth="1"/>
    <col min="14" max="14" width="10.5703125" customWidth="1"/>
    <col min="15" max="15" width="8.7109375" customWidth="1"/>
    <col min="16" max="17" width="5.7109375" customWidth="1"/>
  </cols>
  <sheetData>
    <row r="2" spans="2:16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</row>
    <row r="3" spans="2:16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"/>
      <c r="P3" s="1"/>
    </row>
    <row r="4" spans="2:16" x14ac:dyDescent="0.25">
      <c r="C4" t="s">
        <v>0</v>
      </c>
      <c r="D4" s="44" t="s">
        <v>80</v>
      </c>
      <c r="E4" s="44"/>
      <c r="F4" s="44"/>
      <c r="G4" s="44"/>
      <c r="I4" t="s">
        <v>1</v>
      </c>
      <c r="J4" s="35" t="s">
        <v>81</v>
      </c>
      <c r="K4" s="35"/>
      <c r="M4" t="s">
        <v>2</v>
      </c>
      <c r="N4" s="15">
        <v>45294</v>
      </c>
    </row>
    <row r="5" spans="2:16" ht="6.75" customHeight="1" x14ac:dyDescent="0.25">
      <c r="D5" s="5"/>
      <c r="E5" s="5"/>
      <c r="F5" s="5"/>
      <c r="G5" s="5"/>
    </row>
    <row r="6" spans="2:16" x14ac:dyDescent="0.25">
      <c r="C6" t="s">
        <v>3</v>
      </c>
      <c r="D6" s="35" t="s">
        <v>74</v>
      </c>
      <c r="E6" s="35"/>
      <c r="F6" s="35"/>
      <c r="G6" s="35"/>
      <c r="I6" s="34" t="s">
        <v>21</v>
      </c>
      <c r="J6" s="34"/>
      <c r="K6" s="38" t="s">
        <v>23</v>
      </c>
      <c r="L6" s="38"/>
      <c r="M6" s="38"/>
      <c r="N6" s="38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/>
      <c r="N8" s="4"/>
      <c r="O8" s="8" t="s">
        <v>22</v>
      </c>
    </row>
    <row r="9" spans="2:16" x14ac:dyDescent="0.25">
      <c r="B9" s="6">
        <v>1</v>
      </c>
      <c r="C9" s="17" t="s">
        <v>72</v>
      </c>
      <c r="D9" s="31" t="s">
        <v>71</v>
      </c>
      <c r="E9" s="32"/>
      <c r="F9" s="32"/>
      <c r="G9" s="32"/>
      <c r="H9" s="32"/>
      <c r="I9" s="33"/>
      <c r="J9" s="4">
        <v>0</v>
      </c>
      <c r="K9" s="4">
        <v>70</v>
      </c>
      <c r="L9" s="4">
        <v>70</v>
      </c>
      <c r="M9" s="4"/>
      <c r="N9" s="4"/>
      <c r="O9" s="4"/>
    </row>
    <row r="10" spans="2:16" x14ac:dyDescent="0.25">
      <c r="B10" s="6">
        <f>B9+1</f>
        <v>2</v>
      </c>
      <c r="C10" s="17" t="s">
        <v>50</v>
      </c>
      <c r="D10" s="20" t="s">
        <v>59</v>
      </c>
      <c r="E10" s="21"/>
      <c r="F10" s="21"/>
      <c r="G10" s="21"/>
      <c r="H10" s="21"/>
      <c r="I10" s="22"/>
      <c r="J10" s="4">
        <v>0</v>
      </c>
      <c r="K10" s="4">
        <v>70</v>
      </c>
      <c r="L10" s="4">
        <v>70</v>
      </c>
      <c r="M10" s="4"/>
      <c r="N10" s="4"/>
      <c r="O10" s="4"/>
    </row>
    <row r="11" spans="2:16" x14ac:dyDescent="0.25">
      <c r="B11" s="6">
        <f t="shared" ref="B11:B12" si="0">B10+1</f>
        <v>3</v>
      </c>
      <c r="C11" s="17" t="s">
        <v>32</v>
      </c>
      <c r="D11" s="31" t="s">
        <v>73</v>
      </c>
      <c r="E11" s="32"/>
      <c r="F11" s="32"/>
      <c r="G11" s="32"/>
      <c r="H11" s="32"/>
      <c r="I11" s="33"/>
      <c r="J11" s="4">
        <v>70</v>
      </c>
      <c r="K11" s="4">
        <v>70</v>
      </c>
      <c r="L11" s="4">
        <v>70</v>
      </c>
      <c r="M11" s="4"/>
      <c r="N11" s="4"/>
      <c r="O11" s="4"/>
    </row>
    <row r="12" spans="2:16" x14ac:dyDescent="0.25">
      <c r="B12" s="6">
        <f t="shared" si="0"/>
        <v>4</v>
      </c>
      <c r="C12" s="17" t="s">
        <v>82</v>
      </c>
      <c r="D12" s="31" t="s">
        <v>83</v>
      </c>
      <c r="E12" s="32"/>
      <c r="F12" s="32"/>
      <c r="G12" s="32"/>
      <c r="H12" s="32"/>
      <c r="I12" s="33"/>
      <c r="J12" s="4">
        <v>70</v>
      </c>
      <c r="K12" s="4">
        <v>70</v>
      </c>
      <c r="L12" s="4">
        <v>70</v>
      </c>
      <c r="M12" s="4"/>
      <c r="N12" s="4"/>
      <c r="O12" s="4"/>
    </row>
    <row r="13" spans="2:16" x14ac:dyDescent="0.25">
      <c r="B13" s="6"/>
      <c r="C13" s="6"/>
      <c r="D13" s="31"/>
      <c r="E13" s="32"/>
      <c r="F13" s="32"/>
      <c r="G13" s="32"/>
      <c r="H13" s="32"/>
      <c r="I13" s="33"/>
      <c r="J13" s="4"/>
      <c r="K13" s="4"/>
      <c r="L13" s="4"/>
      <c r="M13" s="4"/>
      <c r="N13" s="4"/>
      <c r="O13" s="4"/>
    </row>
    <row r="14" spans="2:16" x14ac:dyDescent="0.25">
      <c r="B14" s="6"/>
      <c r="C14" s="6"/>
      <c r="D14" s="31"/>
      <c r="E14" s="32"/>
      <c r="F14" s="32"/>
      <c r="G14" s="32"/>
      <c r="H14" s="32"/>
      <c r="I14" s="33"/>
      <c r="J14" s="4"/>
      <c r="K14" s="4"/>
      <c r="L14" s="4"/>
      <c r="M14" s="4"/>
      <c r="N14" s="4"/>
      <c r="O14" s="4"/>
    </row>
    <row r="15" spans="2:16" x14ac:dyDescent="0.25">
      <c r="C15" s="34"/>
      <c r="D15" s="34"/>
      <c r="E15" s="1"/>
      <c r="H15" s="41" t="s">
        <v>18</v>
      </c>
      <c r="I15" s="41"/>
      <c r="J15" s="10">
        <f t="shared" ref="J15:K15" si="1">COUNTIF(J9:J14,"&gt;=70")</f>
        <v>2</v>
      </c>
      <c r="K15" s="10">
        <f t="shared" si="1"/>
        <v>4</v>
      </c>
      <c r="L15" s="11">
        <v>4</v>
      </c>
      <c r="M15" s="11"/>
      <c r="N15" s="11"/>
      <c r="O15" s="26"/>
    </row>
    <row r="16" spans="2:16" x14ac:dyDescent="0.25">
      <c r="C16" s="34"/>
      <c r="D16" s="34"/>
      <c r="E16" s="7"/>
      <c r="H16" s="42" t="s">
        <v>19</v>
      </c>
      <c r="I16" s="42"/>
      <c r="J16" s="11">
        <f t="shared" ref="J16:K16" si="2">COUNTIF(J9:J14,"&lt;70")</f>
        <v>2</v>
      </c>
      <c r="K16" s="11">
        <f t="shared" si="2"/>
        <v>0</v>
      </c>
      <c r="L16" s="11">
        <v>0</v>
      </c>
      <c r="M16" s="11"/>
      <c r="N16" s="11"/>
      <c r="O16" s="11"/>
    </row>
    <row r="17" spans="3:15" x14ac:dyDescent="0.25">
      <c r="C17" s="34"/>
      <c r="D17" s="34"/>
      <c r="E17" s="34"/>
      <c r="H17" s="42" t="s">
        <v>20</v>
      </c>
      <c r="I17" s="42"/>
      <c r="J17" s="11">
        <f t="shared" ref="J17:K17" si="3">COUNT(J9:J14)</f>
        <v>4</v>
      </c>
      <c r="K17" s="11">
        <f t="shared" si="3"/>
        <v>4</v>
      </c>
      <c r="L17" s="11">
        <v>4</v>
      </c>
      <c r="M17" s="11"/>
      <c r="N17" s="11"/>
      <c r="O17" s="11"/>
    </row>
    <row r="18" spans="3:15" x14ac:dyDescent="0.25">
      <c r="C18" s="34"/>
      <c r="D18" s="34"/>
      <c r="E18" s="1"/>
      <c r="H18" s="43" t="s">
        <v>15</v>
      </c>
      <c r="I18" s="43"/>
      <c r="J18" s="12">
        <f>J15/J17</f>
        <v>0.5</v>
      </c>
      <c r="K18" s="13">
        <f t="shared" ref="K18" si="4">K15/K17</f>
        <v>1</v>
      </c>
      <c r="L18" s="29">
        <v>1</v>
      </c>
      <c r="M18" s="13"/>
      <c r="N18" s="13"/>
      <c r="O18" s="13"/>
    </row>
    <row r="19" spans="3:15" x14ac:dyDescent="0.25">
      <c r="C19" s="34"/>
      <c r="D19" s="34"/>
      <c r="E19" s="1"/>
      <c r="H19" s="43" t="s">
        <v>16</v>
      </c>
      <c r="I19" s="43"/>
      <c r="J19" s="12">
        <f>J16/J17</f>
        <v>0.5</v>
      </c>
      <c r="K19" s="12">
        <f t="shared" ref="K19" si="5">K16/K17</f>
        <v>0</v>
      </c>
      <c r="L19" s="29">
        <v>0</v>
      </c>
      <c r="M19" s="13"/>
      <c r="N19" s="13"/>
      <c r="O19" s="13"/>
    </row>
    <row r="20" spans="3:15" x14ac:dyDescent="0.25">
      <c r="C20" s="34"/>
      <c r="D20" s="34"/>
      <c r="E20" s="7"/>
    </row>
    <row r="21" spans="3:15" x14ac:dyDescent="0.25">
      <c r="C21" s="1"/>
      <c r="D21" s="1"/>
      <c r="E21" s="7"/>
    </row>
    <row r="22" spans="3:15" x14ac:dyDescent="0.25">
      <c r="J22" s="39" t="s">
        <v>23</v>
      </c>
      <c r="K22" s="39"/>
      <c r="L22" s="39"/>
      <c r="M22" s="39"/>
      <c r="N22" s="39"/>
    </row>
    <row r="23" spans="3:15" x14ac:dyDescent="0.25">
      <c r="J23" s="37" t="s">
        <v>17</v>
      </c>
      <c r="K23" s="37"/>
      <c r="L23" s="37"/>
      <c r="M23" s="37"/>
      <c r="N23" s="37"/>
    </row>
  </sheetData>
  <mergeCells count="26">
    <mergeCell ref="B2:N2"/>
    <mergeCell ref="C3:N3"/>
    <mergeCell ref="D4:G4"/>
    <mergeCell ref="J4:K4"/>
    <mergeCell ref="D6:G6"/>
    <mergeCell ref="I6:J6"/>
    <mergeCell ref="K6:N6"/>
    <mergeCell ref="C17:E17"/>
    <mergeCell ref="H17:I17"/>
    <mergeCell ref="C18:D18"/>
    <mergeCell ref="H18:I18"/>
    <mergeCell ref="D8:I8"/>
    <mergeCell ref="D9:I9"/>
    <mergeCell ref="D11:I11"/>
    <mergeCell ref="C15:D15"/>
    <mergeCell ref="H15:I15"/>
    <mergeCell ref="D12:I12"/>
    <mergeCell ref="D13:I13"/>
    <mergeCell ref="D14:I14"/>
    <mergeCell ref="C16:D16"/>
    <mergeCell ref="H16:I16"/>
    <mergeCell ref="C19:D19"/>
    <mergeCell ref="H19:I19"/>
    <mergeCell ref="C20:D20"/>
    <mergeCell ref="J22:N22"/>
    <mergeCell ref="J23:N23"/>
  </mergeCells>
  <phoneticPr fontId="7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DIB_ASIS</vt:lpstr>
      <vt:lpstr>S_HIDRAU</vt:lpstr>
      <vt:lpstr>DISEÑO</vt:lpstr>
      <vt:lpstr>MAN_AV</vt:lpstr>
      <vt:lpstr>PROY MANUFA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Palacios Pitalua</cp:lastModifiedBy>
  <cp:lastPrinted>2023-03-21T15:13:53Z</cp:lastPrinted>
  <dcterms:created xsi:type="dcterms:W3CDTF">2023-03-14T19:16:59Z</dcterms:created>
  <dcterms:modified xsi:type="dcterms:W3CDTF">2024-01-14T20:08:50Z</dcterms:modified>
</cp:coreProperties>
</file>