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481711F5-D740-4C80-861A-9A80B5B6665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5" i="10"/>
  <c r="I16" i="10"/>
  <c r="I17" i="10"/>
  <c r="I18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18" i="25" l="1"/>
  <c r="H18" i="25"/>
  <c r="L21" i="25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I16" i="22" l="1"/>
  <c r="L17" i="22"/>
  <c r="L16" i="22"/>
  <c r="I14" i="22"/>
  <c r="I17" i="22"/>
  <c r="I15" i="22"/>
  <c r="L17" i="25"/>
  <c r="L27" i="25"/>
  <c r="H27" i="25"/>
  <c r="E28" i="25"/>
  <c r="E28" i="24"/>
  <c r="L14" i="23"/>
  <c r="L16" i="23"/>
  <c r="L17" i="23"/>
  <c r="L18" i="23"/>
  <c r="E29" i="23"/>
  <c r="L14" i="22"/>
  <c r="E18" i="22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  <c r="D14" i="22" l="1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<sst xmlns="http://schemas.openxmlformats.org/spreadsheetml/2006/main" count="219" uniqueCount="60">
  <si>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</si>
  <si>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</si>
  <si>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</si>
  <si>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</si>
  <si>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</si>
  <si>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</si>
  <si>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</si>
  <si>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</si>
  <si>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</si>
  <si>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</si>
  <si>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</si>
  <si>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</si>
  <si>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</si>
  <si>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</si>
  <si>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</si>
  <si>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</si>
  <si>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</si>
  <si>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</si>
  <si>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</si>
  <si>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</si>
  <si>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</si>
  <si>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</si>
  <si>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</si>
  <si>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</si>
  <si>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</si>
  <si>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</si>
  <si>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</si>
  <si>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</si>
  <si>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</si>
  <si>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</si>
  <si>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</si>
  <si>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</si>
  <si>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</si>
  <si>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</si>
  <si>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</si>
  <si>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</si>
  <si>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910A</t>
  </si>
  <si>
    <t>102A</t>
  </si>
  <si>
    <t>102B</t>
  </si>
  <si>
    <t>510A</t>
  </si>
  <si>
    <t>S/E</t>
  </si>
  <si>
    <t>II</t>
  </si>
  <si>
    <t>III</t>
  </si>
  <si>
    <t>IV</t>
  </si>
  <si>
    <t>DIVISIÓN DE INGENIERÍA INFORMATICA</t>
  </si>
  <si>
    <t xml:space="preserve">DIVISIÓN DE INGENIERÍA </t>
  </si>
  <si>
    <t>FEBRERO-JULIO 2023</t>
  </si>
  <si>
    <t>AGOSTO 2023  ENERO 2024</t>
  </si>
  <si>
    <t>INTRODUCCION A LA POGRAMACION</t>
  </si>
  <si>
    <t>102-A</t>
  </si>
  <si>
    <t>IEM</t>
  </si>
  <si>
    <t>102-B</t>
  </si>
  <si>
    <t>TALLER DE ETICA</t>
  </si>
  <si>
    <t>111-B</t>
  </si>
  <si>
    <t>IMEC</t>
  </si>
  <si>
    <t>TECNOLOGIA E  INTERFACES DE  COMP.</t>
  </si>
  <si>
    <t>510-A</t>
  </si>
  <si>
    <t>HABILIDADES PARA EL DESEMPEÑO PROF.</t>
  </si>
  <si>
    <t>910-A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</si>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</sst>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23" zoomScaleNormal="85" zoomScaleSheetLayoutView="100" workbookViewId="0">
      <selection activeCell="G28" sqref="G28:J2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7">
        <v>1</v>
      </c>
      <c r="C8" s="37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7" t="s">
        <v>47</v>
      </c>
      <c r="M8" s="37"/>
      <c r="N8" s="37"/>
    </row>
    <row r="10" spans="1:14" x14ac:dyDescent="0.3">
      <c r="A10" s="4" t="s">
        <v>7</v>
      </c>
      <c r="B10" s="37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24" t="s">
        <v>48</v>
      </c>
      <c r="B14" s="9" t="s">
        <v>20</v>
      </c>
      <c r="C14" s="9" t="s">
        <v>49</v>
      </c>
      <c r="D14" s="9" t="s">
        <v>50</v>
      </c>
      <c r="E14" s="9">
        <v>33</v>
      </c>
      <c r="F14" s="9">
        <v>31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" si="1">K14/E14</f>
        <v>0</v>
      </c>
      <c r="M14" s="23">
        <v>72</v>
      </c>
      <c r="N14" s="15">
        <v>0.7</v>
      </c>
    </row>
    <row r="15" spans="1:14" s="11" customFormat="1" ht="24.9" x14ac:dyDescent="0.3">
      <c r="A15" s="24" t="s">
        <v>48</v>
      </c>
      <c r="B15" s="9" t="s">
        <v>20</v>
      </c>
      <c r="C15" s="9" t="s">
        <v>51</v>
      </c>
      <c r="D15" s="9" t="s">
        <v>50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:L18" si="2">K15/E15</f>
        <v>0</v>
      </c>
      <c r="M15" s="23">
        <v>76</v>
      </c>
      <c r="N15" s="15">
        <v>0.42</v>
      </c>
    </row>
    <row r="16" spans="1:14" s="11" customFormat="1" ht="24.9" x14ac:dyDescent="0.3">
      <c r="A16" s="24" t="s">
        <v>52</v>
      </c>
      <c r="B16" s="9" t="s">
        <v>20</v>
      </c>
      <c r="C16" s="9" t="s">
        <v>53</v>
      </c>
      <c r="D16" s="9" t="s">
        <v>54</v>
      </c>
      <c r="E16" s="9">
        <v>30</v>
      </c>
      <c r="F16" s="9">
        <v>28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2"/>
        <v>0</v>
      </c>
      <c r="M16" s="23">
        <v>92</v>
      </c>
      <c r="N16" s="15">
        <v>0.9</v>
      </c>
    </row>
    <row r="17" spans="1:14" s="11" customFormat="1" ht="24.9" x14ac:dyDescent="0.3">
      <c r="A17" s="8" t="s">
        <v>55</v>
      </c>
      <c r="B17" s="9" t="s">
        <v>20</v>
      </c>
      <c r="C17" s="9" t="s">
        <v>56</v>
      </c>
      <c r="D17" s="9" t="s">
        <v>34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2"/>
        <v>0</v>
      </c>
      <c r="M17" s="9">
        <v>86</v>
      </c>
      <c r="N17" s="15">
        <v>0.52</v>
      </c>
    </row>
    <row r="18" spans="1:14" s="11" customFormat="1" ht="24.9" x14ac:dyDescent="0.3">
      <c r="A18" s="8" t="s">
        <v>57</v>
      </c>
      <c r="B18" s="9" t="s">
        <v>20</v>
      </c>
      <c r="C18" s="9" t="s">
        <v>58</v>
      </c>
      <c r="D18" s="9" t="s">
        <v>34</v>
      </c>
      <c r="E18" s="9">
        <v>15</v>
      </c>
      <c r="F18" s="9">
        <v>10</v>
      </c>
      <c r="G18" s="9"/>
      <c r="H18" s="10"/>
      <c r="I18" s="9">
        <f t="shared" si="0"/>
        <v>5</v>
      </c>
      <c r="J18" s="10"/>
      <c r="K18" s="9">
        <v>0</v>
      </c>
      <c r="L18" s="10">
        <f t="shared" si="2"/>
        <v>0</v>
      </c>
      <c r="M18" s="9">
        <v>61</v>
      </c>
      <c r="N18" s="15">
        <v>0.67</v>
      </c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/>
      <c r="F19" s="17"/>
      <c r="G19" s="17"/>
      <c r="H19" s="18"/>
      <c r="I19" s="17"/>
      <c r="J19" s="18"/>
      <c r="K19" s="17"/>
      <c r="L19" s="18"/>
      <c r="M19" s="17"/>
      <c r="N19" s="19"/>
    </row>
    <row r="21" spans="1:14" ht="120" customHeight="1" x14ac:dyDescent="0.3">
      <c r="A21" s="33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40" t="s">
        <v>26</v>
      </c>
      <c r="C24" s="40"/>
      <c r="D24" s="40"/>
      <c r="G24" s="25" t="s">
        <v>27</v>
      </c>
      <c r="H24" s="25"/>
      <c r="I24" s="25"/>
      <c r="J24" s="25"/>
    </row>
    <row r="25" spans="1:14" ht="62.25" customHeight="1" x14ac:dyDescent="0.3">
      <c r="B25" s="41"/>
      <c r="C25" s="41"/>
      <c r="D25" s="41"/>
      <c r="G25" s="37"/>
      <c r="H25" s="37"/>
      <c r="I25" s="37"/>
      <c r="J25" s="37"/>
    </row>
    <row r="26" spans="1:14" hidden="1" x14ac:dyDescent="0.3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3"/>
    <row r="28" spans="1:14" ht="45" customHeight="1" x14ac:dyDescent="0.3">
      <c r="B28" s="43" t="str">
        <f>B10</f>
        <v>L.I. SERGIO PELAYO VAQUERO</v>
      </c>
      <c r="C28" s="43"/>
      <c r="D28" s="43"/>
      <c r="E28" s="13"/>
      <c r="F28" s="13"/>
      <c r="G28" s="43" t="s">
        <v>59</v>
      </c>
      <c r="H28" s="43"/>
      <c r="I28" s="43"/>
      <c r="J28" s="43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21" zoomScale="85" zoomScaleNormal="85" zoomScaleSheetLayoutView="100" workbookViewId="0">
      <selection activeCell="G27" sqref="G27:J2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2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AGOSTO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tr">
        <f>'1'!A14</f>
        <v>INTRODUCCION A LA POGRAMACION</v>
      </c>
      <c r="B14" s="9" t="s">
        <v>40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8</v>
      </c>
      <c r="G14" s="9"/>
      <c r="H14" s="10"/>
      <c r="I14" s="9">
        <f t="shared" ref="I14:I18" si="0">(E14-SUM(F14:G14))-K14</f>
        <v>25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4.9" x14ac:dyDescent="0.3">
      <c r="A15" s="9" t="str">
        <f>'1'!A15</f>
        <v>INTRODUCCION A LA POGRAMACION</v>
      </c>
      <c r="B15" s="9" t="s">
        <v>40</v>
      </c>
      <c r="C15" s="9" t="str">
        <f>'1'!C15</f>
        <v>102-B</v>
      </c>
      <c r="D15" s="9" t="str">
        <f>'1'!D15</f>
        <v>IEM</v>
      </c>
      <c r="E15" s="9">
        <f>'1'!E15</f>
        <v>31</v>
      </c>
      <c r="F15" s="9">
        <v>0</v>
      </c>
      <c r="G15" s="9"/>
      <c r="H15" s="10"/>
      <c r="I15" s="9">
        <f t="shared" si="0"/>
        <v>31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4.9" x14ac:dyDescent="0.3">
      <c r="A16" s="9" t="str">
        <f>'1'!A16</f>
        <v>TALLER DE ETICA</v>
      </c>
      <c r="B16" s="9" t="s">
        <v>40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>
        <v>0</v>
      </c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 E  INTERFACES DE  COMP.</v>
      </c>
      <c r="B17" s="9" t="s">
        <v>40</v>
      </c>
      <c r="C17" s="9" t="str">
        <f>'1'!C17</f>
        <v>510-A</v>
      </c>
      <c r="D17" s="9" t="str">
        <f>'1'!D17</f>
        <v>IINF</v>
      </c>
      <c r="E17" s="9">
        <f>'1'!E17</f>
        <v>23</v>
      </c>
      <c r="F17" s="9">
        <v>0</v>
      </c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117</v>
      </c>
      <c r="F18" s="17">
        <f>SUM(F14:F17)</f>
        <v>8</v>
      </c>
      <c r="G18" s="17">
        <f>SUM(G14:G17)</f>
        <v>0</v>
      </c>
      <c r="H18" s="18">
        <f>SUM(F18:G18)/E18</f>
        <v>6.8376068376068383E-2</v>
      </c>
      <c r="I18" s="17">
        <f t="shared" si="0"/>
        <v>109</v>
      </c>
      <c r="J18" s="18">
        <f t="shared" ref="J18" si="2">I18/E18</f>
        <v>0.93162393162393164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3" t="s">
        <v>25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3">
      <c r="A22" s="12"/>
    </row>
    <row r="23" spans="1:14" x14ac:dyDescent="0.3">
      <c r="B23" s="40" t="s">
        <v>26</v>
      </c>
      <c r="C23" s="40"/>
      <c r="D23" s="40"/>
      <c r="G23" s="25" t="s">
        <v>27</v>
      </c>
      <c r="H23" s="25"/>
      <c r="I23" s="25"/>
      <c r="J23" s="25"/>
    </row>
    <row r="24" spans="1:14" ht="62.25" customHeight="1" x14ac:dyDescent="0.3">
      <c r="B24" s="41"/>
      <c r="C24" s="41"/>
      <c r="D24" s="41"/>
      <c r="G24" s="37"/>
      <c r="H24" s="37"/>
      <c r="I24" s="37"/>
      <c r="J24" s="37"/>
    </row>
    <row r="25" spans="1:14" hidden="1" x14ac:dyDescent="0.3">
      <c r="A25" s="42" t="e">
        <v>#REF!</v>
      </c>
      <c r="B25" s="42"/>
      <c r="C25" s="6"/>
      <c r="E25" s="42"/>
      <c r="F25" s="42"/>
      <c r="G25" s="42"/>
      <c r="H25" s="42"/>
    </row>
    <row r="26" spans="1:14" hidden="1" x14ac:dyDescent="0.3"/>
    <row r="27" spans="1:14" ht="45" customHeight="1" x14ac:dyDescent="0.3">
      <c r="B27" s="43" t="str">
        <f>B10</f>
        <v>L.I. SERGIO PELAYO VAQUERO</v>
      </c>
      <c r="C27" s="43"/>
      <c r="D27" s="43"/>
      <c r="E27" s="13"/>
      <c r="F27" s="13"/>
      <c r="G27" s="43" t="s">
        <v>59</v>
      </c>
      <c r="H27" s="43"/>
      <c r="I27" s="43"/>
      <c r="J27" s="43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32" zoomScale="85" zoomScaleNormal="85" zoomScaleSheetLayoutView="100" workbookViewId="0">
      <selection activeCell="G45" sqref="G4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3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AGOSTO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tr">
        <f>'1'!A14</f>
        <v>INTRODUCCION A LA POGRAMACION</v>
      </c>
      <c r="B14" s="9" t="s">
        <v>41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8</v>
      </c>
      <c r="G14" s="9"/>
      <c r="H14" s="10"/>
      <c r="I14" s="9">
        <f t="shared" ref="I14:I29" si="0">(E14-SUM(F14:G14))-K14</f>
        <v>25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31</v>
      </c>
      <c r="B15" s="9" t="s">
        <v>42</v>
      </c>
      <c r="C15" s="9" t="s">
        <v>36</v>
      </c>
      <c r="D15" s="9" t="s">
        <v>34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ht="24.9" x14ac:dyDescent="0.3">
      <c r="A16" s="9" t="str">
        <f>'1'!A15</f>
        <v>INTRODUCCION A LA POGRAMACION</v>
      </c>
      <c r="B16" s="9" t="s">
        <v>41</v>
      </c>
      <c r="C16" s="9" t="str">
        <f>'1'!C15</f>
        <v>102-B</v>
      </c>
      <c r="D16" s="9" t="str">
        <f>'1'!D15</f>
        <v>IEM</v>
      </c>
      <c r="E16" s="9">
        <f>'1'!E15</f>
        <v>31</v>
      </c>
      <c r="F16" s="9">
        <v>34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ht="24.9" x14ac:dyDescent="0.3">
      <c r="A17" s="9" t="str">
        <f>'1'!A16</f>
        <v>TALLER DE ETICA</v>
      </c>
      <c r="B17" s="9" t="s">
        <v>41</v>
      </c>
      <c r="C17" s="9" t="str">
        <f>'1'!C16</f>
        <v>111-B</v>
      </c>
      <c r="D17" s="9" t="str">
        <f>'1'!D16</f>
        <v>IMEC</v>
      </c>
      <c r="E17" s="9">
        <f>'1'!E16</f>
        <v>30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 E  INTERFACES DE  COMP.</v>
      </c>
      <c r="B18" s="9" t="s">
        <v>41</v>
      </c>
      <c r="C18" s="9" t="str">
        <f>'1'!C17</f>
        <v>510-A</v>
      </c>
      <c r="D18" s="9" t="str">
        <f>'1'!D17</f>
        <v>IINF</v>
      </c>
      <c r="E18" s="9">
        <f>'1'!E17</f>
        <v>23</v>
      </c>
      <c r="F18" s="9">
        <v>17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33</v>
      </c>
      <c r="B19" s="9" t="s">
        <v>42</v>
      </c>
      <c r="C19" s="9" t="s">
        <v>39</v>
      </c>
      <c r="D19" s="9" t="s">
        <v>34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142</v>
      </c>
      <c r="F29" s="17">
        <f>SUM(F14:F28)</f>
        <v>107</v>
      </c>
      <c r="G29" s="17">
        <f>SUM(G14:G28)</f>
        <v>0</v>
      </c>
      <c r="H29" s="18">
        <f>SUM(F29:G29)/E29</f>
        <v>0.75352112676056338</v>
      </c>
      <c r="I29" s="17">
        <f t="shared" si="0"/>
        <v>35</v>
      </c>
      <c r="J29" s="18">
        <f t="shared" ref="J29" si="4">I29/E29</f>
        <v>0.24647887323943662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2"/>
    </row>
    <row r="34" spans="1:10" x14ac:dyDescent="0.3">
      <c r="B34" s="40" t="s">
        <v>26</v>
      </c>
      <c r="C34" s="40"/>
      <c r="D34" s="40"/>
      <c r="G34" s="25" t="s">
        <v>27</v>
      </c>
      <c r="H34" s="25"/>
      <c r="I34" s="25"/>
      <c r="J34" s="25"/>
    </row>
    <row r="35" spans="1:10" ht="62.25" customHeight="1" x14ac:dyDescent="0.3">
      <c r="B35" s="41"/>
      <c r="C35" s="41"/>
      <c r="D35" s="41"/>
      <c r="G35" s="37"/>
      <c r="H35" s="37"/>
      <c r="I35" s="37"/>
      <c r="J35" s="37"/>
    </row>
    <row r="36" spans="1:10" hidden="1" x14ac:dyDescent="0.3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3"/>
    <row r="38" spans="1:10" ht="45" customHeight="1" x14ac:dyDescent="0.3">
      <c r="B38" s="43" t="str">
        <f>B10</f>
        <v>L.I. SERGIO PELAYO VAQUERO</v>
      </c>
      <c r="C38" s="43"/>
      <c r="D38" s="43"/>
      <c r="E38" s="13"/>
      <c r="F38" s="13"/>
      <c r="G38" s="43" t="s">
        <v>59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B34" zoomScale="139" zoomScaleNormal="85" zoomScaleSheetLayoutView="100" workbookViewId="0">
      <selection activeCell="G37" sqref="G37:J3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44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4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AGOSTO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">
        <v>31</v>
      </c>
      <c r="B14" s="9" t="s">
        <v>43</v>
      </c>
      <c r="C14" s="9" t="s">
        <v>36</v>
      </c>
      <c r="D14" s="9" t="s">
        <v>34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32</v>
      </c>
      <c r="B15" s="9" t="s">
        <v>42</v>
      </c>
      <c r="C15" s="9" t="s">
        <v>37</v>
      </c>
      <c r="D15" s="9" t="s">
        <v>35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32</v>
      </c>
      <c r="B16" s="9" t="s">
        <v>42</v>
      </c>
      <c r="C16" s="9" t="s">
        <v>38</v>
      </c>
      <c r="D16" s="9" t="s">
        <v>35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33</v>
      </c>
      <c r="B17" s="9" t="s">
        <v>43</v>
      </c>
      <c r="C17" s="9" t="s">
        <v>39</v>
      </c>
      <c r="D17" s="9" t="s">
        <v>34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3">
      <c r="B34" s="41"/>
      <c r="C34" s="41"/>
      <c r="D34" s="41"/>
      <c r="G34" s="37"/>
      <c r="H34" s="37"/>
      <c r="I34" s="37"/>
      <c r="J34" s="37"/>
    </row>
    <row r="35" spans="1:10" hidden="1" x14ac:dyDescent="0.3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3"/>
    <row r="37" spans="1:10" ht="45" customHeight="1" x14ac:dyDescent="0.3">
      <c r="B37" s="43" t="str">
        <f>B10</f>
        <v>L.I. SERGIO PELAYO VAQUERO</v>
      </c>
      <c r="C37" s="43"/>
      <c r="D37" s="43"/>
      <c r="E37" s="13"/>
      <c r="F37" s="13"/>
      <c r="G37" s="43" t="s">
        <v>59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1" zoomScale="113" zoomScaleNormal="85" zoomScaleSheetLayoutView="100" workbookViewId="0">
      <selection activeCell="A34" sqref="A34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45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1</v>
      </c>
      <c r="C8" s="37"/>
      <c r="D8" s="14" t="s">
        <v>4</v>
      </c>
      <c r="E8" s="20"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">
        <v>46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 t="str">
        <f>'1'!A18</f>
        <v>HABILIDADES PARA EL DESEMPEÑO PROF.</v>
      </c>
      <c r="B18" s="9"/>
      <c r="C18" s="9" t="str">
        <f>'1'!C18</f>
        <v>910-A</v>
      </c>
      <c r="D18" s="9" t="str">
        <f>'1'!D18</f>
        <v>IINF</v>
      </c>
      <c r="E18" s="9">
        <f>'1'!E18</f>
        <v>15</v>
      </c>
      <c r="F18" s="9"/>
      <c r="G18" s="9"/>
      <c r="H18" s="10">
        <f t="shared" ref="H18:H27" si="1">F18/E18</f>
        <v>0</v>
      </c>
      <c r="I18" s="9">
        <f t="shared" ref="I18:I28" si="2">(E18-SUM(F18:G18))-K18</f>
        <v>15</v>
      </c>
      <c r="J18" s="10">
        <f t="shared" ref="J18:J28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3">
      <c r="B34" s="41"/>
      <c r="C34" s="41"/>
      <c r="D34" s="41"/>
      <c r="G34" s="37"/>
      <c r="H34" s="37"/>
      <c r="I34" s="37"/>
      <c r="J34" s="37"/>
    </row>
    <row r="35" spans="1:10" hidden="1" x14ac:dyDescent="0.3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3"/>
    <row r="37" spans="1:10" ht="45" customHeight="1" x14ac:dyDescent="0.3">
      <c r="B37" s="43" t="str">
        <f>B10</f>
        <v>L.I. SERGIO PELAYO VAQUERO</v>
      </c>
      <c r="C37" s="43"/>
      <c r="D37" s="43"/>
      <c r="E37" s="13"/>
      <c r="F37" s="13"/>
      <c r="G37" s="43" t="s">
        <v>59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2023-10-06T23:58:03Z</dcterms:modified>
  <cp:category/>
  <cp:contentStatus/>
</cp:coreProperties>
</file>