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AGODIC 2023\"/>
    </mc:Choice>
  </mc:AlternateContent>
  <xr:revisionPtr revIDLastSave="0" documentId="13_ncr:1_{190CE36D-9C2F-4913-9EDC-656F046060FB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'2'!$A$1:$N$29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3" l="1"/>
  <c r="L21" i="23"/>
  <c r="E21" i="23"/>
  <c r="D21" i="23"/>
  <c r="C21" i="23"/>
  <c r="A21" i="23"/>
  <c r="N20" i="23"/>
  <c r="L20" i="23"/>
  <c r="I20" i="23"/>
  <c r="N19" i="23"/>
  <c r="L19" i="23"/>
  <c r="E18" i="23"/>
  <c r="D18" i="23"/>
  <c r="C18" i="23"/>
  <c r="A18" i="23"/>
  <c r="N17" i="23"/>
  <c r="E17" i="23"/>
  <c r="L17" i="23" s="1"/>
  <c r="D17" i="23"/>
  <c r="C17" i="23"/>
  <c r="A17" i="23"/>
  <c r="N16" i="23"/>
  <c r="E16" i="23"/>
  <c r="L16" i="23" s="1"/>
  <c r="D16" i="23"/>
  <c r="C16" i="23"/>
  <c r="A16" i="23"/>
  <c r="N19" i="22"/>
  <c r="N18" i="22"/>
  <c r="L17" i="22"/>
  <c r="N17" i="22"/>
  <c r="N15" i="22"/>
  <c r="N14" i="22"/>
  <c r="I16" i="23" l="1"/>
  <c r="L18" i="22"/>
  <c r="I18" i="22"/>
  <c r="L15" i="10"/>
  <c r="L16" i="10"/>
  <c r="L17" i="10"/>
  <c r="L18" i="10"/>
  <c r="I15" i="10"/>
  <c r="I16" i="10"/>
  <c r="I17" i="10"/>
  <c r="I18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N17" i="24"/>
  <c r="N16" i="24"/>
  <c r="N15" i="24"/>
  <c r="N14" i="24"/>
  <c r="I15" i="23"/>
  <c r="L15" i="23"/>
  <c r="L18" i="25" l="1"/>
  <c r="H18" i="25"/>
  <c r="L21" i="25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4" i="23"/>
  <c r="I14" i="23" s="1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9" i="22"/>
  <c r="C19" i="22"/>
  <c r="D19" i="22"/>
  <c r="E19" i="22"/>
  <c r="C14" i="22"/>
  <c r="E14" i="22"/>
  <c r="A14" i="22"/>
  <c r="B10" i="22"/>
  <c r="B29" i="22" s="1"/>
  <c r="L8" i="22"/>
  <c r="H8" i="22"/>
  <c r="E8" i="22"/>
  <c r="N20" i="22"/>
  <c r="M20" i="22"/>
  <c r="K20" i="22"/>
  <c r="G20" i="22"/>
  <c r="F20" i="22"/>
  <c r="B28" i="10"/>
  <c r="L19" i="22" l="1"/>
  <c r="I14" i="22"/>
  <c r="L17" i="25"/>
  <c r="L27" i="25"/>
  <c r="H27" i="25"/>
  <c r="E28" i="25"/>
  <c r="E28" i="24"/>
  <c r="L14" i="23"/>
  <c r="E29" i="23"/>
  <c r="L14" i="22"/>
  <c r="E20" i="22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0" i="22"/>
  <c r="J20" i="22" s="1"/>
  <c r="H20" i="22"/>
  <c r="L20" i="22"/>
  <c r="D14" i="22" l="1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<sst xmlns="http://schemas.openxmlformats.org/spreadsheetml/2006/main" count="264" uniqueCount="61">
  <si>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</si>
  <si>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</si>
  <si>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</si>
  <si>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</si>
  <si>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</si>
  <si>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</si>
  <si>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</si>
  <si>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</si>
  <si>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</si>
  <si>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</si>
  <si>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</si>
  <si>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</si>
  <si>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</si>
  <si>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</si>
  <si>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</si>
  <si>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</si>
  <si>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</si>
  <si>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</si>
  <si>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</si>
  <si>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</si>
  <si>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</si>
  <si>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</si>
  <si>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</si>
  <si>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</si>
  <si>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</si>
  <si>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</si>
  <si>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</si>
  <si>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</si>
  <si>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</si>
  <si>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</si>
  <si>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</si>
  <si>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</si>
  <si>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</si>
  <si>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</si>
  <si>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</si>
  <si>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</si>
  <si>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910A</t>
  </si>
  <si>
    <t>102A</t>
  </si>
  <si>
    <t>102B</t>
  </si>
  <si>
    <t>510A</t>
  </si>
  <si>
    <t>S/E</t>
  </si>
  <si>
    <t>II</t>
  </si>
  <si>
    <t>III</t>
  </si>
  <si>
    <t>IV</t>
  </si>
  <si>
    <t>DIVISIÓN DE INGENIERÍA INFORMATICA</t>
  </si>
  <si>
    <t xml:space="preserve">DIVISIÓN DE INGENIERÍA </t>
  </si>
  <si>
    <t>INTRODUCCION A LA POGRAMACION</t>
  </si>
  <si>
    <t>102-A</t>
  </si>
  <si>
    <t>IEM</t>
  </si>
  <si>
    <t>102-B</t>
  </si>
  <si>
    <t>TALLER DE ETICA</t>
  </si>
  <si>
    <t>111-B</t>
  </si>
  <si>
    <t>IMEC</t>
  </si>
  <si>
    <t>TECNOLOGIA E  INTERFACES DE  COMP.</t>
  </si>
  <si>
    <t>510-A</t>
  </si>
  <si>
    <t>HABILIDADES PARA EL DESEMPEÑO PROF.</t>
  </si>
  <si>
    <t>910-A</t>
  </si>
  <si>
    <t>ISC. MARCOS CAGAL ORTIZ</t>
  </si>
  <si>
    <t>SEPTIEMBRE 2023  ENERO 2024</t>
  </si>
  <si>
    <t>SEPTIEMBRE 2023 . ENERO 2024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</si>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</sst>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B13" zoomScale="135" zoomScaleNormal="85" zoomScaleSheetLayoutView="100" workbookViewId="0">
      <selection activeCell="B18" sqref="B18:N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7">
        <v>1</v>
      </c>
      <c r="C8" s="37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7" t="s">
        <v>58</v>
      </c>
      <c r="M8" s="37"/>
      <c r="N8" s="37"/>
    </row>
    <row r="10" spans="1:14" x14ac:dyDescent="0.3">
      <c r="A10" s="4" t="s">
        <v>7</v>
      </c>
      <c r="B10" s="37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24" t="s">
        <v>46</v>
      </c>
      <c r="B14" s="9" t="s">
        <v>20</v>
      </c>
      <c r="C14" s="9" t="s">
        <v>47</v>
      </c>
      <c r="D14" s="9" t="s">
        <v>48</v>
      </c>
      <c r="E14" s="9">
        <v>33</v>
      </c>
      <c r="F14" s="9">
        <v>31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" si="1">K14/E14</f>
        <v>0</v>
      </c>
      <c r="M14" s="23">
        <v>72</v>
      </c>
      <c r="N14" s="15">
        <v>0.7</v>
      </c>
    </row>
    <row r="15" spans="1:14" s="11" customFormat="1" ht="24.9" x14ac:dyDescent="0.3">
      <c r="A15" s="24" t="s">
        <v>46</v>
      </c>
      <c r="B15" s="9" t="s">
        <v>20</v>
      </c>
      <c r="C15" s="9" t="s">
        <v>49</v>
      </c>
      <c r="D15" s="9" t="s">
        <v>48</v>
      </c>
      <c r="E15" s="9">
        <v>31</v>
      </c>
      <c r="F15" s="9">
        <v>31</v>
      </c>
      <c r="G15" s="9"/>
      <c r="H15" s="10"/>
      <c r="I15" s="9">
        <f t="shared" si="0"/>
        <v>0</v>
      </c>
      <c r="J15" s="10"/>
      <c r="K15" s="9">
        <v>0</v>
      </c>
      <c r="L15" s="10">
        <f t="shared" ref="L15:L18" si="2">K15/E15</f>
        <v>0</v>
      </c>
      <c r="M15" s="23">
        <v>76</v>
      </c>
      <c r="N15" s="15">
        <v>0.42</v>
      </c>
    </row>
    <row r="16" spans="1:14" s="11" customFormat="1" ht="24.9" x14ac:dyDescent="0.3">
      <c r="A16" s="24" t="s">
        <v>50</v>
      </c>
      <c r="B16" s="9" t="s">
        <v>20</v>
      </c>
      <c r="C16" s="9" t="s">
        <v>51</v>
      </c>
      <c r="D16" s="9" t="s">
        <v>52</v>
      </c>
      <c r="E16" s="9">
        <v>30</v>
      </c>
      <c r="F16" s="9">
        <v>28</v>
      </c>
      <c r="G16" s="9"/>
      <c r="H16" s="10"/>
      <c r="I16" s="9">
        <f t="shared" si="0"/>
        <v>2</v>
      </c>
      <c r="J16" s="10"/>
      <c r="K16" s="9">
        <v>0</v>
      </c>
      <c r="L16" s="10">
        <f t="shared" si="2"/>
        <v>0</v>
      </c>
      <c r="M16" s="23">
        <v>92</v>
      </c>
      <c r="N16" s="15">
        <v>0.9</v>
      </c>
    </row>
    <row r="17" spans="1:14" s="11" customFormat="1" ht="24.9" x14ac:dyDescent="0.3">
      <c r="A17" s="8" t="s">
        <v>53</v>
      </c>
      <c r="B17" s="9" t="s">
        <v>20</v>
      </c>
      <c r="C17" s="9" t="s">
        <v>54</v>
      </c>
      <c r="D17" s="9" t="s">
        <v>34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2"/>
        <v>0</v>
      </c>
      <c r="M17" s="9">
        <v>86</v>
      </c>
      <c r="N17" s="15">
        <v>0.52</v>
      </c>
    </row>
    <row r="18" spans="1:14" s="11" customFormat="1" ht="24.9" x14ac:dyDescent="0.3">
      <c r="A18" s="8" t="s">
        <v>55</v>
      </c>
      <c r="B18" s="9" t="s">
        <v>20</v>
      </c>
      <c r="C18" s="9" t="s">
        <v>56</v>
      </c>
      <c r="D18" s="9" t="s">
        <v>34</v>
      </c>
      <c r="E18" s="9">
        <v>15</v>
      </c>
      <c r="F18" s="9">
        <v>10</v>
      </c>
      <c r="G18" s="9"/>
      <c r="H18" s="10"/>
      <c r="I18" s="9">
        <f t="shared" si="0"/>
        <v>5</v>
      </c>
      <c r="J18" s="10"/>
      <c r="K18" s="9">
        <v>0</v>
      </c>
      <c r="L18" s="10">
        <f t="shared" si="2"/>
        <v>0</v>
      </c>
      <c r="M18" s="9">
        <v>61</v>
      </c>
      <c r="N18" s="15">
        <v>0.67</v>
      </c>
    </row>
    <row r="19" spans="1:14" ht="12.9" thickBot="1" x14ac:dyDescent="0.35">
      <c r="A19" s="16" t="s">
        <v>23</v>
      </c>
      <c r="B19" s="17" t="s">
        <v>24</v>
      </c>
      <c r="C19" s="17" t="s">
        <v>24</v>
      </c>
      <c r="D19" s="17" t="s">
        <v>24</v>
      </c>
      <c r="E19" s="17"/>
      <c r="F19" s="17"/>
      <c r="G19" s="17"/>
      <c r="H19" s="18"/>
      <c r="I19" s="17"/>
      <c r="J19" s="18"/>
      <c r="K19" s="17"/>
      <c r="L19" s="18"/>
      <c r="M19" s="17"/>
      <c r="N19" s="19"/>
    </row>
    <row r="21" spans="1:14" ht="120" customHeight="1" x14ac:dyDescent="0.3">
      <c r="A21" s="33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40" t="s">
        <v>26</v>
      </c>
      <c r="C24" s="40"/>
      <c r="D24" s="40"/>
      <c r="G24" s="25" t="s">
        <v>27</v>
      </c>
      <c r="H24" s="25"/>
      <c r="I24" s="25"/>
      <c r="J24" s="25"/>
    </row>
    <row r="25" spans="1:14" ht="62.25" customHeight="1" x14ac:dyDescent="0.3">
      <c r="B25" s="41"/>
      <c r="C25" s="41"/>
      <c r="D25" s="41"/>
      <c r="G25" s="37"/>
      <c r="H25" s="37"/>
      <c r="I25" s="37"/>
      <c r="J25" s="37"/>
    </row>
    <row r="26" spans="1:14" hidden="1" x14ac:dyDescent="0.3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3"/>
    <row r="28" spans="1:14" ht="45" customHeight="1" x14ac:dyDescent="0.3">
      <c r="B28" s="43" t="str">
        <f>B10</f>
        <v>L.I. SERGIO PELAYO VAQUERO</v>
      </c>
      <c r="C28" s="43"/>
      <c r="D28" s="43"/>
      <c r="E28" s="13"/>
      <c r="F28" s="13"/>
      <c r="G28" s="43" t="s">
        <v>57</v>
      </c>
      <c r="H28" s="43"/>
      <c r="I28" s="43"/>
      <c r="J28" s="43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B14" zoomScale="106" zoomScaleNormal="85" zoomScaleSheetLayoutView="100" workbookViewId="0">
      <selection activeCell="A14" sqref="A14:N19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2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SEPTIEMBRE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tr">
        <f>'1'!A14</f>
        <v>INTRODUCCION A LA POGRAMACION</v>
      </c>
      <c r="B14" s="9">
        <v>3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15</v>
      </c>
      <c r="G14" s="10" t="s">
        <v>60</v>
      </c>
      <c r="H14" s="10" t="s">
        <v>60</v>
      </c>
      <c r="I14" s="9">
        <f t="shared" ref="I14:I20" si="0">(E14-SUM(F14:G14))-K14</f>
        <v>18</v>
      </c>
      <c r="J14" s="10" t="s">
        <v>60</v>
      </c>
      <c r="K14" s="9">
        <v>0</v>
      </c>
      <c r="L14" s="10">
        <f t="shared" ref="L14:L20" si="1">K14/E14</f>
        <v>0</v>
      </c>
      <c r="M14" s="9">
        <v>33</v>
      </c>
      <c r="N14" s="15">
        <f>14/33</f>
        <v>0.42424242424242425</v>
      </c>
    </row>
    <row r="15" spans="1:14" s="11" customFormat="1" ht="24.9" x14ac:dyDescent="0.3">
      <c r="A15" s="9" t="str">
        <f>'1'!A15</f>
        <v>INTRODUCCION A LA POGRAMACION</v>
      </c>
      <c r="B15" s="9">
        <v>3</v>
      </c>
      <c r="C15" s="9" t="str">
        <f>'1'!C15</f>
        <v>102-B</v>
      </c>
      <c r="D15" s="9" t="str">
        <f>'1'!D15</f>
        <v>IEM</v>
      </c>
      <c r="E15" s="9">
        <f>'1'!E15</f>
        <v>31</v>
      </c>
      <c r="F15" s="9">
        <v>31</v>
      </c>
      <c r="G15" s="10" t="s">
        <v>60</v>
      </c>
      <c r="H15" s="10" t="s">
        <v>60</v>
      </c>
      <c r="I15" s="9">
        <v>2</v>
      </c>
      <c r="J15" s="10" t="s">
        <v>60</v>
      </c>
      <c r="K15" s="9">
        <v>0</v>
      </c>
      <c r="L15" s="10">
        <f t="shared" si="1"/>
        <v>0</v>
      </c>
      <c r="M15" s="9">
        <v>67</v>
      </c>
      <c r="N15" s="15">
        <f>29/31</f>
        <v>0.93548387096774188</v>
      </c>
    </row>
    <row r="16" spans="1:14" s="11" customFormat="1" ht="24.9" x14ac:dyDescent="0.3">
      <c r="A16" s="9" t="str">
        <f>'1'!A16</f>
        <v>TALLER DE ETICA</v>
      </c>
      <c r="B16" s="9" t="s">
        <v>40</v>
      </c>
      <c r="C16" s="9" t="str">
        <f>'1'!C16</f>
        <v>111-B</v>
      </c>
      <c r="D16" s="9" t="str">
        <f>'1'!D16</f>
        <v>IMEC</v>
      </c>
      <c r="E16" s="9">
        <f>'1'!E16</f>
        <v>30</v>
      </c>
      <c r="F16" s="9" t="s">
        <v>60</v>
      </c>
      <c r="G16" s="9" t="s">
        <v>60</v>
      </c>
      <c r="H16" s="10" t="s">
        <v>60</v>
      </c>
      <c r="I16" s="9" t="s">
        <v>60</v>
      </c>
      <c r="J16" s="10" t="s">
        <v>60</v>
      </c>
      <c r="K16" s="9" t="s">
        <v>60</v>
      </c>
      <c r="L16" s="10" t="s">
        <v>60</v>
      </c>
      <c r="M16" s="10" t="s">
        <v>60</v>
      </c>
      <c r="N16" s="10" t="s">
        <v>60</v>
      </c>
    </row>
    <row r="17" spans="1:14" s="11" customFormat="1" ht="24.9" x14ac:dyDescent="0.3">
      <c r="A17" s="8" t="s">
        <v>55</v>
      </c>
      <c r="B17" s="9">
        <v>3</v>
      </c>
      <c r="C17" s="9" t="s">
        <v>56</v>
      </c>
      <c r="D17" s="9" t="s">
        <v>34</v>
      </c>
      <c r="E17" s="9">
        <v>15</v>
      </c>
      <c r="F17" s="9">
        <v>14</v>
      </c>
      <c r="G17" s="9" t="s">
        <v>60</v>
      </c>
      <c r="H17" s="10" t="s">
        <v>60</v>
      </c>
      <c r="I17" s="9">
        <v>1</v>
      </c>
      <c r="J17" s="10" t="s">
        <v>60</v>
      </c>
      <c r="K17" s="9">
        <v>0</v>
      </c>
      <c r="L17" s="10">
        <f t="shared" ref="L17" si="2">K17/E17</f>
        <v>0</v>
      </c>
      <c r="M17" s="9">
        <v>64</v>
      </c>
      <c r="N17" s="15">
        <f>11/15</f>
        <v>0.73333333333333328</v>
      </c>
    </row>
    <row r="18" spans="1:14" s="11" customFormat="1" ht="24.9" x14ac:dyDescent="0.3">
      <c r="A18" s="8" t="s">
        <v>55</v>
      </c>
      <c r="B18" s="9">
        <v>4</v>
      </c>
      <c r="C18" s="9" t="s">
        <v>56</v>
      </c>
      <c r="D18" s="9" t="s">
        <v>34</v>
      </c>
      <c r="E18" s="9">
        <v>15</v>
      </c>
      <c r="F18" s="9">
        <v>11</v>
      </c>
      <c r="G18" s="9" t="s">
        <v>60</v>
      </c>
      <c r="H18" s="10"/>
      <c r="I18" s="9">
        <f t="shared" ref="I18" si="3">(E18-SUM(F18:G18))-K18</f>
        <v>4</v>
      </c>
      <c r="J18" s="10" t="s">
        <v>60</v>
      </c>
      <c r="K18" s="9">
        <v>0</v>
      </c>
      <c r="L18" s="10">
        <f t="shared" si="1"/>
        <v>0</v>
      </c>
      <c r="M18" s="9">
        <v>64</v>
      </c>
      <c r="N18" s="15">
        <f>11/15</f>
        <v>0.73333333333333328</v>
      </c>
    </row>
    <row r="19" spans="1:14" s="11" customFormat="1" ht="24.9" x14ac:dyDescent="0.3">
      <c r="A19" s="9" t="str">
        <f>'1'!A17</f>
        <v>TECNOLOGIA E  INTERFACES DE  COMP.</v>
      </c>
      <c r="B19" s="9">
        <v>2</v>
      </c>
      <c r="C19" s="9" t="str">
        <f>'1'!C17</f>
        <v>510-A</v>
      </c>
      <c r="D19" s="9" t="str">
        <f>'1'!D17</f>
        <v>IINF</v>
      </c>
      <c r="E19" s="9">
        <f>'1'!E17</f>
        <v>23</v>
      </c>
      <c r="F19" s="9">
        <v>21</v>
      </c>
      <c r="G19" s="9"/>
      <c r="H19" s="10"/>
      <c r="I19" s="9">
        <v>2</v>
      </c>
      <c r="J19" s="10" t="s">
        <v>60</v>
      </c>
      <c r="K19" s="9">
        <v>0</v>
      </c>
      <c r="L19" s="10">
        <f>K19/E19</f>
        <v>0</v>
      </c>
      <c r="M19" s="9">
        <v>77</v>
      </c>
      <c r="N19" s="15">
        <f>20/23</f>
        <v>0.86956521739130432</v>
      </c>
    </row>
    <row r="20" spans="1:14" ht="12.9" thickBot="1" x14ac:dyDescent="0.35">
      <c r="A20" s="16" t="s">
        <v>23</v>
      </c>
      <c r="B20" s="17" t="s">
        <v>24</v>
      </c>
      <c r="C20" s="17" t="s">
        <v>24</v>
      </c>
      <c r="D20" s="17" t="s">
        <v>24</v>
      </c>
      <c r="E20" s="17">
        <f>SUM(E14:E19)</f>
        <v>147</v>
      </c>
      <c r="F20" s="17">
        <f>SUM(F14:F19)</f>
        <v>92</v>
      </c>
      <c r="G20" s="17">
        <f>SUM(G14:G19)</f>
        <v>0</v>
      </c>
      <c r="H20" s="18">
        <f>SUM(F20:G20)/E20</f>
        <v>0.62585034013605445</v>
      </c>
      <c r="I20" s="17">
        <f t="shared" si="0"/>
        <v>55</v>
      </c>
      <c r="J20" s="18">
        <f t="shared" ref="J20" si="4">I20/E20</f>
        <v>0.37414965986394561</v>
      </c>
      <c r="K20" s="17">
        <f>SUM(K14:K19)</f>
        <v>0</v>
      </c>
      <c r="L20" s="18">
        <f t="shared" si="1"/>
        <v>0</v>
      </c>
      <c r="M20" s="17">
        <f>AVERAGE(M14:M19)</f>
        <v>61</v>
      </c>
      <c r="N20" s="19">
        <f>AVERAGE(N14:N19)</f>
        <v>0.73919163585362735</v>
      </c>
    </row>
    <row r="22" spans="1:14" ht="120" customHeight="1" x14ac:dyDescent="0.3">
      <c r="A22" s="33" t="s">
        <v>25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3">
      <c r="A24" s="12"/>
    </row>
    <row r="25" spans="1:14" x14ac:dyDescent="0.3">
      <c r="B25" s="40" t="s">
        <v>26</v>
      </c>
      <c r="C25" s="40"/>
      <c r="D25" s="40"/>
      <c r="G25" s="25" t="s">
        <v>27</v>
      </c>
      <c r="H25" s="25"/>
      <c r="I25" s="25"/>
      <c r="J25" s="25"/>
    </row>
    <row r="26" spans="1:14" ht="62.25" customHeight="1" x14ac:dyDescent="0.3">
      <c r="B26" s="41"/>
      <c r="C26" s="41"/>
      <c r="D26" s="41"/>
      <c r="G26" s="37"/>
      <c r="H26" s="37"/>
      <c r="I26" s="37"/>
      <c r="J26" s="37"/>
    </row>
    <row r="27" spans="1:14" hidden="1" x14ac:dyDescent="0.3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3"/>
    <row r="29" spans="1:14" ht="45" customHeight="1" x14ac:dyDescent="0.3">
      <c r="B29" s="43" t="str">
        <f>B10</f>
        <v>L.I. SERGIO PELAYO VAQUERO</v>
      </c>
      <c r="C29" s="43"/>
      <c r="D29" s="43"/>
      <c r="E29" s="13"/>
      <c r="F29" s="13"/>
      <c r="G29" s="43" t="s">
        <v>57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topLeftCell="A15" zoomScale="85" zoomScaleNormal="85" zoomScaleSheetLayoutView="100" workbookViewId="0">
      <selection activeCell="J25" sqref="J2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3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SEPTIEMBRE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tr">
        <f>'1'!A14</f>
        <v>INTRODUCCION A LA POGRAMACION</v>
      </c>
      <c r="B14" s="9" t="s">
        <v>41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8</v>
      </c>
      <c r="G14" s="9"/>
      <c r="H14" s="10"/>
      <c r="I14" s="9">
        <f t="shared" ref="I14:I29" si="0">(E14-SUM(F14:G14))-K14</f>
        <v>25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31</v>
      </c>
      <c r="B15" s="9" t="s">
        <v>42</v>
      </c>
      <c r="C15" s="9" t="s">
        <v>36</v>
      </c>
      <c r="D15" s="9" t="s">
        <v>34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:L20" si="3">K15/E15</f>
        <v>0</v>
      </c>
      <c r="M15" s="9">
        <v>88</v>
      </c>
      <c r="N15" s="15">
        <v>0.63</v>
      </c>
    </row>
    <row r="16" spans="1:14" s="11" customFormat="1" ht="24.9" x14ac:dyDescent="0.3">
      <c r="A16" s="9" t="str">
        <f>'1'!A16</f>
        <v>TALLER DE ETICA</v>
      </c>
      <c r="B16" s="9">
        <v>3</v>
      </c>
      <c r="C16" s="9" t="str">
        <f>'1'!C16</f>
        <v>111-B</v>
      </c>
      <c r="D16" s="9" t="str">
        <f>'1'!D16</f>
        <v>IMEC</v>
      </c>
      <c r="E16" s="9">
        <f>'1'!E16</f>
        <v>30</v>
      </c>
      <c r="F16" s="9">
        <v>15</v>
      </c>
      <c r="G16" s="10" t="s">
        <v>60</v>
      </c>
      <c r="H16" s="10" t="s">
        <v>60</v>
      </c>
      <c r="I16" s="9">
        <f t="shared" ref="I16:I21" si="4">(E16-SUM(F16:G16))-K16</f>
        <v>15</v>
      </c>
      <c r="J16" s="10" t="s">
        <v>60</v>
      </c>
      <c r="K16" s="9">
        <v>0</v>
      </c>
      <c r="L16" s="10">
        <f t="shared" si="3"/>
        <v>0</v>
      </c>
      <c r="M16" s="9">
        <v>33</v>
      </c>
      <c r="N16" s="15">
        <f>14/33</f>
        <v>0.42424242424242425</v>
      </c>
    </row>
    <row r="17" spans="1:14" s="11" customFormat="1" ht="24.9" x14ac:dyDescent="0.3">
      <c r="A17" s="9" t="str">
        <f>'1'!A17</f>
        <v>TECNOLOGIA E  INTERFACES DE  COMP.</v>
      </c>
      <c r="B17" s="9">
        <v>3</v>
      </c>
      <c r="C17" s="9" t="str">
        <f>'1'!C17</f>
        <v>510-A</v>
      </c>
      <c r="D17" s="9" t="str">
        <f>'1'!D17</f>
        <v>IINF</v>
      </c>
      <c r="E17" s="9">
        <f>'1'!E17</f>
        <v>23</v>
      </c>
      <c r="F17" s="9">
        <v>31</v>
      </c>
      <c r="G17" s="10" t="s">
        <v>60</v>
      </c>
      <c r="H17" s="10" t="s">
        <v>60</v>
      </c>
      <c r="I17" s="9">
        <v>2</v>
      </c>
      <c r="J17" s="10" t="s">
        <v>60</v>
      </c>
      <c r="K17" s="9">
        <v>0</v>
      </c>
      <c r="L17" s="10">
        <f t="shared" si="3"/>
        <v>0</v>
      </c>
      <c r="M17" s="9">
        <v>67</v>
      </c>
      <c r="N17" s="15">
        <f>29/31</f>
        <v>0.93548387096774188</v>
      </c>
    </row>
    <row r="18" spans="1:14" s="11" customFormat="1" ht="24.9" x14ac:dyDescent="0.3">
      <c r="A18" s="9" t="str">
        <f>'1'!A18</f>
        <v>HABILIDADES PARA EL DESEMPEÑO PROF.</v>
      </c>
      <c r="B18" s="9" t="s">
        <v>40</v>
      </c>
      <c r="C18" s="9" t="str">
        <f>'1'!C18</f>
        <v>910-A</v>
      </c>
      <c r="D18" s="9" t="str">
        <f>'1'!D18</f>
        <v>IINF</v>
      </c>
      <c r="E18" s="9">
        <f>'1'!E18</f>
        <v>15</v>
      </c>
      <c r="F18" s="9" t="s">
        <v>60</v>
      </c>
      <c r="G18" s="9" t="s">
        <v>60</v>
      </c>
      <c r="H18" s="10" t="s">
        <v>60</v>
      </c>
      <c r="I18" s="9" t="s">
        <v>60</v>
      </c>
      <c r="J18" s="10" t="s">
        <v>60</v>
      </c>
      <c r="K18" s="9" t="s">
        <v>60</v>
      </c>
      <c r="L18" s="10" t="s">
        <v>60</v>
      </c>
      <c r="M18" s="10" t="s">
        <v>60</v>
      </c>
      <c r="N18" s="10" t="s">
        <v>60</v>
      </c>
    </row>
    <row r="19" spans="1:14" s="11" customFormat="1" ht="24.9" x14ac:dyDescent="0.3">
      <c r="A19" s="8" t="s">
        <v>55</v>
      </c>
      <c r="B19" s="9">
        <v>3</v>
      </c>
      <c r="C19" s="9" t="s">
        <v>56</v>
      </c>
      <c r="D19" s="9" t="s">
        <v>34</v>
      </c>
      <c r="E19" s="9">
        <v>15</v>
      </c>
      <c r="F19" s="9">
        <v>14</v>
      </c>
      <c r="G19" s="9" t="s">
        <v>60</v>
      </c>
      <c r="H19" s="10" t="s">
        <v>60</v>
      </c>
      <c r="I19" s="9">
        <v>1</v>
      </c>
      <c r="J19" s="10" t="s">
        <v>60</v>
      </c>
      <c r="K19" s="9">
        <v>0</v>
      </c>
      <c r="L19" s="10">
        <f t="shared" ref="L19" si="5">K19/E19</f>
        <v>0</v>
      </c>
      <c r="M19" s="9">
        <v>64</v>
      </c>
      <c r="N19" s="15">
        <f>11/15</f>
        <v>0.73333333333333328</v>
      </c>
    </row>
    <row r="20" spans="1:14" s="11" customFormat="1" ht="24.9" x14ac:dyDescent="0.3">
      <c r="A20" s="8" t="s">
        <v>55</v>
      </c>
      <c r="B20" s="9">
        <v>4</v>
      </c>
      <c r="C20" s="9" t="s">
        <v>56</v>
      </c>
      <c r="D20" s="9" t="s">
        <v>34</v>
      </c>
      <c r="E20" s="9">
        <v>15</v>
      </c>
      <c r="F20" s="9">
        <v>11</v>
      </c>
      <c r="G20" s="9" t="s">
        <v>60</v>
      </c>
      <c r="H20" s="10"/>
      <c r="I20" s="9">
        <f t="shared" ref="I20" si="6">(E20-SUM(F20:G20))-K20</f>
        <v>4</v>
      </c>
      <c r="J20" s="10" t="s">
        <v>60</v>
      </c>
      <c r="K20" s="9">
        <v>0</v>
      </c>
      <c r="L20" s="10">
        <f t="shared" si="3"/>
        <v>0</v>
      </c>
      <c r="M20" s="9">
        <v>64</v>
      </c>
      <c r="N20" s="15">
        <f>11/15</f>
        <v>0.73333333333333328</v>
      </c>
    </row>
    <row r="21" spans="1:14" s="11" customFormat="1" ht="24.9" x14ac:dyDescent="0.3">
      <c r="A21" s="9" t="str">
        <f>'1'!A19</f>
        <v>TOTAL</v>
      </c>
      <c r="B21" s="9">
        <v>2</v>
      </c>
      <c r="C21" s="9" t="str">
        <f>'1'!C19</f>
        <v>-</v>
      </c>
      <c r="D21" s="9" t="str">
        <f>'1'!D19</f>
        <v>-</v>
      </c>
      <c r="E21" s="9">
        <f>'1'!E19</f>
        <v>0</v>
      </c>
      <c r="F21" s="9">
        <v>21</v>
      </c>
      <c r="G21" s="9"/>
      <c r="H21" s="10"/>
      <c r="I21" s="9">
        <v>2</v>
      </c>
      <c r="J21" s="10" t="s">
        <v>60</v>
      </c>
      <c r="K21" s="9">
        <v>0</v>
      </c>
      <c r="L21" s="10" t="e">
        <f>K21/E21</f>
        <v>#DIV/0!</v>
      </c>
      <c r="M21" s="9">
        <v>77</v>
      </c>
      <c r="N21" s="15">
        <f>20/23</f>
        <v>0.86956521739130432</v>
      </c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139</v>
      </c>
      <c r="F29" s="17">
        <f>SUM(F14:F28)</f>
        <v>108</v>
      </c>
      <c r="G29" s="17">
        <f>SUM(G14:G28)</f>
        <v>0</v>
      </c>
      <c r="H29" s="18">
        <f>SUM(F29:G29)/E29</f>
        <v>0.7769784172661871</v>
      </c>
      <c r="I29" s="17">
        <f t="shared" si="0"/>
        <v>31</v>
      </c>
      <c r="J29" s="18">
        <f t="shared" ref="J29" si="7">I29/E29</f>
        <v>0.22302158273381295</v>
      </c>
      <c r="K29" s="17">
        <f>SUM(K14:K28)</f>
        <v>0</v>
      </c>
      <c r="L29" s="18">
        <f t="shared" si="1"/>
        <v>0</v>
      </c>
      <c r="M29" s="17">
        <f>AVERAGE(M14:M28)</f>
        <v>68.714285714285708</v>
      </c>
      <c r="N29" s="19">
        <f>AVERAGE(N14:N28)</f>
        <v>0.7079940256097339</v>
      </c>
    </row>
    <row r="31" spans="1:14" ht="120" customHeight="1" x14ac:dyDescent="0.3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2"/>
    </row>
    <row r="34" spans="1:10" x14ac:dyDescent="0.3">
      <c r="B34" s="40" t="s">
        <v>26</v>
      </c>
      <c r="C34" s="40"/>
      <c r="D34" s="40"/>
      <c r="G34" s="25" t="s">
        <v>27</v>
      </c>
      <c r="H34" s="25"/>
      <c r="I34" s="25"/>
      <c r="J34" s="25"/>
    </row>
    <row r="35" spans="1:10" ht="62.25" customHeight="1" x14ac:dyDescent="0.3">
      <c r="B35" s="41"/>
      <c r="C35" s="41"/>
      <c r="D35" s="41"/>
      <c r="G35" s="37"/>
      <c r="H35" s="37"/>
      <c r="I35" s="37"/>
      <c r="J35" s="37"/>
    </row>
    <row r="36" spans="1:10" hidden="1" x14ac:dyDescent="0.3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3"/>
    <row r="38" spans="1:10" ht="45" customHeight="1" x14ac:dyDescent="0.3">
      <c r="B38" s="43" t="str">
        <f>B10</f>
        <v>L.I. SERGIO PELAYO VAQUERO</v>
      </c>
      <c r="C38" s="43"/>
      <c r="D38" s="43"/>
      <c r="E38" s="13"/>
      <c r="F38" s="13"/>
      <c r="G38" s="43" t="s">
        <v>57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G37" sqref="G37:J3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44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4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SEPTIEMBRE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">
        <v>31</v>
      </c>
      <c r="B14" s="9" t="s">
        <v>43</v>
      </c>
      <c r="C14" s="9" t="s">
        <v>36</v>
      </c>
      <c r="D14" s="9" t="s">
        <v>34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32</v>
      </c>
      <c r="B15" s="9" t="s">
        <v>42</v>
      </c>
      <c r="C15" s="9" t="s">
        <v>37</v>
      </c>
      <c r="D15" s="9" t="s">
        <v>35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32</v>
      </c>
      <c r="B16" s="9" t="s">
        <v>42</v>
      </c>
      <c r="C16" s="9" t="s">
        <v>38</v>
      </c>
      <c r="D16" s="9" t="s">
        <v>35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33</v>
      </c>
      <c r="B17" s="9" t="s">
        <v>43</v>
      </c>
      <c r="C17" s="9" t="s">
        <v>39</v>
      </c>
      <c r="D17" s="9" t="s">
        <v>34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3">
      <c r="B34" s="41"/>
      <c r="C34" s="41"/>
      <c r="D34" s="41"/>
      <c r="G34" s="37"/>
      <c r="H34" s="37"/>
      <c r="I34" s="37"/>
      <c r="J34" s="37"/>
    </row>
    <row r="35" spans="1:10" hidden="1" x14ac:dyDescent="0.3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3"/>
    <row r="37" spans="1:10" ht="45" customHeight="1" x14ac:dyDescent="0.3">
      <c r="B37" s="43" t="str">
        <f>B10</f>
        <v>L.I. SERGIO PELAYO VAQUERO</v>
      </c>
      <c r="C37" s="43"/>
      <c r="D37" s="43"/>
      <c r="E37" s="13"/>
      <c r="F37" s="13"/>
      <c r="G37" s="43" t="s">
        <v>57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C3" zoomScale="113" zoomScaleNormal="85" zoomScaleSheetLayoutView="100" workbookViewId="0">
      <selection activeCell="N10" sqref="N1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45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1</v>
      </c>
      <c r="C8" s="37"/>
      <c r="D8" s="14" t="s">
        <v>4</v>
      </c>
      <c r="E8" s="20"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">
        <v>59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 t="str">
        <f>'1'!A18</f>
        <v>HABILIDADES PARA EL DESEMPEÑO PROF.</v>
      </c>
      <c r="B18" s="9"/>
      <c r="C18" s="9" t="str">
        <f>'1'!C18</f>
        <v>910-A</v>
      </c>
      <c r="D18" s="9" t="str">
        <f>'1'!D18</f>
        <v>IINF</v>
      </c>
      <c r="E18" s="9">
        <f>'1'!E18</f>
        <v>15</v>
      </c>
      <c r="F18" s="9"/>
      <c r="G18" s="9"/>
      <c r="H18" s="10">
        <f t="shared" ref="H18:H27" si="1">F18/E18</f>
        <v>0</v>
      </c>
      <c r="I18" s="9">
        <f t="shared" ref="I18:I28" si="2">(E18-SUM(F18:G18))-K18</f>
        <v>15</v>
      </c>
      <c r="J18" s="10">
        <f t="shared" ref="J18:J28" si="3">I18/E18</f>
        <v>1</v>
      </c>
      <c r="K18" s="9"/>
      <c r="L18" s="10">
        <f t="shared" si="0"/>
        <v>0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3">
      <c r="B34" s="41"/>
      <c r="C34" s="41"/>
      <c r="D34" s="41"/>
      <c r="G34" s="37"/>
      <c r="H34" s="37"/>
      <c r="I34" s="37"/>
      <c r="J34" s="37"/>
    </row>
    <row r="35" spans="1:10" hidden="1" x14ac:dyDescent="0.3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3"/>
    <row r="37" spans="1:10" ht="45" customHeight="1" x14ac:dyDescent="0.3">
      <c r="B37" s="43" t="str">
        <f>B10</f>
        <v>L.I. SERGIO PELAYO VAQUERO</v>
      </c>
      <c r="C37" s="43"/>
      <c r="D37" s="43"/>
      <c r="E37" s="13"/>
      <c r="F37" s="13"/>
      <c r="G37" s="43" t="s">
        <v>57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2023-12-01T01:03:12Z</dcterms:modified>
  <cp:category/>
  <cp:contentStatus/>
</cp:coreProperties>
</file>