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EDGAR 23-24\REPORTE Y LISTAS\"/>
    </mc:Choice>
  </mc:AlternateContent>
  <bookViews>
    <workbookView xWindow="0" yWindow="0" windowWidth="20490" windowHeight="7755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5" l="1"/>
  <c r="E16" i="25"/>
  <c r="E15" i="25"/>
  <c r="N28" i="25" l="1"/>
  <c r="M28" i="25"/>
  <c r="K28" i="25"/>
  <c r="G28" i="25"/>
  <c r="F28" i="25"/>
  <c r="J17" i="25"/>
  <c r="I16" i="25"/>
  <c r="J16" i="25" s="1"/>
  <c r="J15" i="25"/>
  <c r="B10" i="25"/>
  <c r="B37" i="25" s="1"/>
  <c r="E8" i="25"/>
  <c r="N28" i="24"/>
  <c r="M28" i="24"/>
  <c r="K28" i="24"/>
  <c r="F28" i="24"/>
  <c r="E17" i="24"/>
  <c r="I17" i="24" s="1"/>
  <c r="C17" i="24"/>
  <c r="E16" i="24"/>
  <c r="I16" i="24" s="1"/>
  <c r="D16" i="24"/>
  <c r="C16" i="24"/>
  <c r="E15" i="24"/>
  <c r="I15" i="24" s="1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F28" i="23"/>
  <c r="E17" i="23"/>
  <c r="C17" i="23"/>
  <c r="E16" i="23"/>
  <c r="L16" i="23" s="1"/>
  <c r="D16" i="23"/>
  <c r="C16" i="23"/>
  <c r="E15" i="23"/>
  <c r="L15" i="23" s="1"/>
  <c r="D15" i="23"/>
  <c r="C15" i="23"/>
  <c r="A15" i="23"/>
  <c r="E14" i="23"/>
  <c r="L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C16" i="22"/>
  <c r="D16" i="22"/>
  <c r="E16" i="22"/>
  <c r="C17" i="22"/>
  <c r="E17" i="22"/>
  <c r="C14" i="22"/>
  <c r="D14" i="22"/>
  <c r="E14" i="22"/>
  <c r="A14" i="22"/>
  <c r="B10" i="22"/>
  <c r="B37" i="22"/>
  <c r="L8" i="22"/>
  <c r="E8" i="22"/>
  <c r="K28" i="22"/>
  <c r="L17" i="22"/>
  <c r="L15" i="22"/>
  <c r="B37" i="10"/>
  <c r="N28" i="10"/>
  <c r="M28" i="10"/>
  <c r="K28" i="10"/>
  <c r="F28" i="10"/>
  <c r="E28" i="10"/>
  <c r="L17" i="10"/>
  <c r="I17" i="10"/>
  <c r="L16" i="10"/>
  <c r="I16" i="10"/>
  <c r="L15" i="10"/>
  <c r="I15" i="10"/>
  <c r="L14" i="10"/>
  <c r="L16" i="22" l="1"/>
  <c r="L15" i="25"/>
  <c r="L16" i="25"/>
  <c r="L17" i="25"/>
  <c r="H14" i="25"/>
  <c r="H16" i="25"/>
  <c r="E28" i="25"/>
  <c r="L14" i="24"/>
  <c r="L15" i="24"/>
  <c r="L16" i="24"/>
  <c r="L17" i="24"/>
  <c r="E28" i="24"/>
  <c r="L17" i="23"/>
  <c r="E28" i="23"/>
  <c r="L14" i="22"/>
  <c r="E28" i="22"/>
  <c r="I28" i="10"/>
  <c r="L28" i="10"/>
  <c r="I28" i="25" l="1"/>
  <c r="J28" i="25" s="1"/>
  <c r="L28" i="25"/>
  <c r="H28" i="25"/>
  <c r="I28" i="24"/>
  <c r="L28" i="24"/>
  <c r="H28" i="24"/>
  <c r="L28" i="23"/>
  <c r="L28" i="22"/>
  <c r="A17" i="24" l="1"/>
  <c r="A17" i="23"/>
  <c r="A17" i="22"/>
  <c r="D17" i="25"/>
  <c r="D17" i="23"/>
  <c r="D17" i="22"/>
  <c r="D17" i="10"/>
  <c r="D17" i="24"/>
  <c r="A16" i="23"/>
  <c r="A16" i="24"/>
  <c r="A16" i="22"/>
  <c r="A16" i="10"/>
  <c r="A16" i="25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<sst xmlns="http://schemas.openxmlformats.org/spreadsheetml/2006/main" count="196" uniqueCount="47">
  <si>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</si>
  <si>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</si>
  <si>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</si>
  <si>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</si>
  <si>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</si>
  <si>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</si>
  <si>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</si>
  <si>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</si>
  <si>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</si>
  <si>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</si>
  <si>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</si>
  <si>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</si>
  <si>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</si>
  <si>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</si>
  <si>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</si>
  <si>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</si>
  <si>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</si>
  <si>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</si>
  <si>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</si>
  <si>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</si>
  <si>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</si>
  <si>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</si>
  <si>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</si>
  <si>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</si>
  <si>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</si>
  <si>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</si>
  <si>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</si>
  <si>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</si>
  <si>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</si>
  <si>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</si>
  <si>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</si>
  <si>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</si>
  <si>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</si>
  <si>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</si>
  <si>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</si>
  <si>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EDGAR ROMAN CARDENAS</t>
  </si>
  <si>
    <t>CALCULO VECTORIAL</t>
  </si>
  <si>
    <t>301 A</t>
  </si>
  <si>
    <t>304 A</t>
  </si>
  <si>
    <t>IIND</t>
  </si>
  <si>
    <t>ISIC</t>
  </si>
  <si>
    <t>SEPTIEMBRE 2023 - ENERO 2024</t>
  </si>
  <si>
    <t>306 B</t>
  </si>
  <si>
    <t xml:space="preserve">304 B </t>
  </si>
  <si>
    <t xml:space="preserve">IAMB </t>
  </si>
  <si>
    <t>II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</si>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</sst>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="85" zoomScaleNormal="85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5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5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1</v>
      </c>
      <c r="I8" s="35" t="s">
        <v>7</v>
      </c>
      <c r="J8" s="35"/>
      <c r="K8" s="35"/>
      <c r="L8" s="38" t="s">
        <v>41</v>
      </c>
      <c r="M8" s="38"/>
      <c r="N8" s="38"/>
      <c r="O8" s="38"/>
    </row>
    <row r="10" spans="1:15" x14ac:dyDescent="0.2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36" t="s">
        <v>9</v>
      </c>
      <c r="B12" s="33" t="s">
        <v>10</v>
      </c>
      <c r="C12" s="33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0" t="s">
        <v>21</v>
      </c>
    </row>
    <row r="13" spans="1:15" x14ac:dyDescent="0.2">
      <c r="A13" s="37"/>
      <c r="B13" s="34"/>
      <c r="C13" s="34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1"/>
    </row>
    <row r="14" spans="1:15" s="11" customFormat="1" ht="25.5" x14ac:dyDescent="0.2">
      <c r="A14" s="9" t="s">
        <v>36</v>
      </c>
      <c r="B14" s="9" t="s">
        <v>21</v>
      </c>
      <c r="C14" s="9" t="s">
        <v>42</v>
      </c>
      <c r="D14" s="9" t="s">
        <v>44</v>
      </c>
      <c r="E14" s="9">
        <v>19</v>
      </c>
      <c r="F14" s="9">
        <v>19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73</v>
      </c>
      <c r="N14" s="15">
        <v>0.42</v>
      </c>
    </row>
    <row r="15" spans="1:15" s="11" customFormat="1" ht="25.5" x14ac:dyDescent="0.2">
      <c r="A15" s="9" t="s">
        <v>36</v>
      </c>
      <c r="B15" s="9" t="s">
        <v>21</v>
      </c>
      <c r="C15" s="9" t="s">
        <v>37</v>
      </c>
      <c r="D15" s="9" t="s">
        <v>39</v>
      </c>
      <c r="E15" s="9">
        <v>33</v>
      </c>
      <c r="F15" s="9">
        <v>33</v>
      </c>
      <c r="G15" s="9"/>
      <c r="H15" s="10"/>
      <c r="I15" s="9">
        <f t="shared" ref="I15:I28" si="1">(E15-SUM(F15:G15))-K15</f>
        <v>0</v>
      </c>
      <c r="J15" s="10"/>
      <c r="K15" s="9">
        <v>0</v>
      </c>
      <c r="L15" s="10">
        <f t="shared" si="0"/>
        <v>0</v>
      </c>
      <c r="M15" s="9">
        <v>71</v>
      </c>
      <c r="N15" s="15">
        <v>0.39</v>
      </c>
    </row>
    <row r="16" spans="1:15" s="11" customFormat="1" ht="25.5" x14ac:dyDescent="0.2">
      <c r="A16" s="9" t="str">
        <f ca="1">'1'!A16</f>
        <v>CALCULO VECTORIAL</v>
      </c>
      <c r="B16" s="9" t="s">
        <v>21</v>
      </c>
      <c r="C16" s="9" t="s">
        <v>38</v>
      </c>
      <c r="D16" s="9" t="s">
        <v>40</v>
      </c>
      <c r="E16" s="9">
        <v>29</v>
      </c>
      <c r="F16" s="9">
        <v>29</v>
      </c>
      <c r="G16" s="9"/>
      <c r="H16" s="10"/>
      <c r="I16" s="9">
        <f t="shared" si="1"/>
        <v>0</v>
      </c>
      <c r="J16" s="10"/>
      <c r="K16" s="9">
        <v>0</v>
      </c>
      <c r="L16" s="10">
        <f t="shared" si="0"/>
        <v>0</v>
      </c>
      <c r="M16" s="9">
        <v>71</v>
      </c>
      <c r="N16" s="15">
        <v>0.34</v>
      </c>
    </row>
    <row r="17" spans="1:18" s="11" customFormat="1" ht="25.5" x14ac:dyDescent="0.2">
      <c r="A17" s="9" t="s">
        <v>36</v>
      </c>
      <c r="B17" s="9" t="s">
        <v>21</v>
      </c>
      <c r="C17" s="9" t="s">
        <v>43</v>
      </c>
      <c r="D17" s="9" t="str">
        <f ca="1">'1'!D17</f>
        <v>ISIC</v>
      </c>
      <c r="E17" s="9">
        <v>23</v>
      </c>
      <c r="F17" s="9">
        <v>23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72</v>
      </c>
      <c r="N17" s="15">
        <v>0.35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104</v>
      </c>
      <c r="G28" s="17"/>
      <c r="H28" s="18"/>
      <c r="I28" s="17">
        <f t="shared" si="1"/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71.75</v>
      </c>
      <c r="N28" s="19">
        <f>AVERAGE(N14:N27)</f>
        <v>0.375</v>
      </c>
    </row>
    <row r="30" spans="1:18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8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EDGAR ROMAN CARDENAS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L8:O8"/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v>1</v>
      </c>
      <c r="I8" s="35" t="s">
        <v>7</v>
      </c>
      <c r="J8" s="35"/>
      <c r="K8" s="35"/>
      <c r="L8" s="28" t="str">
        <f>'1'!L8</f>
        <v>SEPTIEMBRE 2023 - ENERO 2024</v>
      </c>
      <c r="M8" s="28"/>
      <c r="N8" s="28"/>
    </row>
    <row r="10" spans="1:14" x14ac:dyDescent="0.2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0" t="s">
        <v>21</v>
      </c>
    </row>
    <row r="13" spans="1:14" x14ac:dyDescent="0.2">
      <c r="A13" s="37"/>
      <c r="B13" s="34"/>
      <c r="C13" s="34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1"/>
    </row>
    <row r="14" spans="1:14" s="11" customFormat="1" ht="25.5" x14ac:dyDescent="0.2">
      <c r="A14" s="9" t="str">
        <f>'1'!A14</f>
        <v>CALCULO VECTORIAL</v>
      </c>
      <c r="B14" s="9" t="s">
        <v>45</v>
      </c>
      <c r="C14" s="9" t="str">
        <f>'1'!C14</f>
        <v>306 B</v>
      </c>
      <c r="D14" s="9" t="str">
        <f>'1'!D14</f>
        <v xml:space="preserve">IAMB </v>
      </c>
      <c r="E14" s="9">
        <f>'1'!E14</f>
        <v>19</v>
      </c>
      <c r="F14" s="9">
        <v>19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71</v>
      </c>
      <c r="N14" s="15">
        <v>0.26</v>
      </c>
    </row>
    <row r="15" spans="1:14" s="11" customFormat="1" ht="25.5" x14ac:dyDescent="0.2">
      <c r="A15" s="9" t="str">
        <f>'1'!A15</f>
        <v>CALCULO VECTORIAL</v>
      </c>
      <c r="B15" s="9" t="s">
        <v>45</v>
      </c>
      <c r="C15" s="9" t="str">
        <f>'1'!C15</f>
        <v>301 A</v>
      </c>
      <c r="D15" s="9" t="str">
        <f>'1'!D15</f>
        <v>IIND</v>
      </c>
      <c r="E15" s="9">
        <f>'1'!E15</f>
        <v>33</v>
      </c>
      <c r="F15" s="9">
        <v>33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72</v>
      </c>
      <c r="N15" s="15">
        <v>0.21</v>
      </c>
    </row>
    <row r="16" spans="1:14" s="11" customFormat="1" ht="25.5" x14ac:dyDescent="0.2">
      <c r="A16" s="9" t="str">
        <f ca="1">'1'!A16</f>
        <v>CALCULO VECTORIAL</v>
      </c>
      <c r="B16" s="9" t="s">
        <v>45</v>
      </c>
      <c r="C16" s="9" t="str">
        <f>'1'!C16</f>
        <v>304 A</v>
      </c>
      <c r="D16" s="9" t="str">
        <f>'1'!D16</f>
        <v>ISIC</v>
      </c>
      <c r="E16" s="9">
        <f>'1'!E16</f>
        <v>29</v>
      </c>
      <c r="F16" s="9">
        <v>29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70</v>
      </c>
      <c r="N16" s="15">
        <v>0.93</v>
      </c>
    </row>
    <row r="17" spans="1:14" s="11" customFormat="1" ht="25.5" x14ac:dyDescent="0.2">
      <c r="A17" s="9" t="str">
        <f>'1'!A17</f>
        <v>CALCULO VECTORIAL</v>
      </c>
      <c r="B17" s="9" t="s">
        <v>45</v>
      </c>
      <c r="C17" s="9" t="str">
        <f>'1'!C17</f>
        <v xml:space="preserve">304 B </v>
      </c>
      <c r="D17" s="9" t="str">
        <f ca="1">'1'!D17</f>
        <v>ISIC</v>
      </c>
      <c r="E17" s="9">
        <f>'1'!E17</f>
        <v>23</v>
      </c>
      <c r="F17" s="9">
        <v>23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70</v>
      </c>
      <c r="N17" s="15">
        <v>0.91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v>101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/>
      <c r="N28" s="19"/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EDGAR ROMAN CARDENAS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14" sqref="N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8" t="str">
        <f>'1'!L8</f>
        <v>SEPTIEMBRE 2023 - ENERO 2024</v>
      </c>
      <c r="M8" s="28"/>
      <c r="N8" s="28"/>
    </row>
    <row r="10" spans="1:14" x14ac:dyDescent="0.2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0" t="s">
        <v>21</v>
      </c>
    </row>
    <row r="13" spans="1:14" x14ac:dyDescent="0.2">
      <c r="A13" s="37"/>
      <c r="B13" s="34"/>
      <c r="C13" s="34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1"/>
    </row>
    <row r="14" spans="1:14" s="11" customFormat="1" ht="25.5" x14ac:dyDescent="0.2">
      <c r="A14" s="9" t="str">
        <f>'1'!A14</f>
        <v>CALCULO VECTORIAL</v>
      </c>
      <c r="B14" s="9"/>
      <c r="C14" s="9" t="str">
        <f>'1'!C14</f>
        <v>306 B</v>
      </c>
      <c r="D14" s="9" t="str">
        <f>'1'!D14</f>
        <v xml:space="preserve">IAMB </v>
      </c>
      <c r="E14" s="9">
        <f>'1'!E14</f>
        <v>19</v>
      </c>
      <c r="F14" s="9">
        <v>19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70</v>
      </c>
      <c r="N14" s="15">
        <v>1</v>
      </c>
    </row>
    <row r="15" spans="1:14" s="11" customFormat="1" ht="25.5" x14ac:dyDescent="0.2">
      <c r="A15" s="9" t="str">
        <f>'1'!A15</f>
        <v>CALCULO VECTORIAL</v>
      </c>
      <c r="B15" s="9"/>
      <c r="C15" s="9" t="str">
        <f>'1'!C15</f>
        <v>301 A</v>
      </c>
      <c r="D15" s="9" t="str">
        <f>'1'!D15</f>
        <v>IIND</v>
      </c>
      <c r="E15" s="9">
        <f>'1'!E15</f>
        <v>33</v>
      </c>
      <c r="F15" s="9">
        <v>33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70</v>
      </c>
      <c r="N15" s="15">
        <v>1</v>
      </c>
    </row>
    <row r="16" spans="1:14" s="11" customFormat="1" ht="25.5" x14ac:dyDescent="0.2">
      <c r="A16" s="9" t="str">
        <f ca="1">'1'!A16</f>
        <v>CALCULO VECTORIAL</v>
      </c>
      <c r="B16" s="9"/>
      <c r="C16" s="9" t="str">
        <f>'1'!C16</f>
        <v>304 A</v>
      </c>
      <c r="D16" s="9" t="str">
        <f>'1'!D16</f>
        <v>ISIC</v>
      </c>
      <c r="E16" s="9">
        <f>'1'!E16</f>
        <v>29</v>
      </c>
      <c r="F16" s="9">
        <v>29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70</v>
      </c>
      <c r="N16" s="15">
        <v>1</v>
      </c>
    </row>
    <row r="17" spans="1:14" s="11" customFormat="1" ht="25.5" x14ac:dyDescent="0.2">
      <c r="A17" s="9" t="str">
        <f>'1'!A17</f>
        <v>CALCULO VECTORIAL</v>
      </c>
      <c r="B17" s="9"/>
      <c r="C17" s="9" t="str">
        <f>'1'!C17</f>
        <v xml:space="preserve">304 B </v>
      </c>
      <c r="D17" s="9" t="str">
        <f ca="1">'1'!D17</f>
        <v>ISIC</v>
      </c>
      <c r="E17" s="9">
        <f>'1'!E17</f>
        <v>23</v>
      </c>
      <c r="F17" s="9">
        <v>23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70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104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70</v>
      </c>
      <c r="N28" s="19">
        <f>AVERAGE(N14:N27)</f>
        <v>1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EDGAR ROMAN CARDENAS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E14" sqref="E14:E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8" t="str">
        <f>'1'!L8</f>
        <v>SEPTIEMBRE 2023 - ENERO 2024</v>
      </c>
      <c r="M8" s="28"/>
      <c r="N8" s="28"/>
    </row>
    <row r="10" spans="1:14" x14ac:dyDescent="0.2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0" t="s">
        <v>21</v>
      </c>
    </row>
    <row r="13" spans="1:14" x14ac:dyDescent="0.2">
      <c r="A13" s="37"/>
      <c r="B13" s="34"/>
      <c r="C13" s="34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1"/>
    </row>
    <row r="14" spans="1:14" s="11" customFormat="1" ht="25.5" x14ac:dyDescent="0.2">
      <c r="A14" s="9" t="str">
        <f>'1'!A14</f>
        <v>CALCULO VECTORIAL</v>
      </c>
      <c r="B14" s="9"/>
      <c r="C14" s="9" t="str">
        <f>'1'!C14</f>
        <v>306 B</v>
      </c>
      <c r="D14" s="9" t="str">
        <f>'1'!D14</f>
        <v xml:space="preserve">IAMB </v>
      </c>
      <c r="E14" s="9">
        <f>'1'!E14</f>
        <v>19</v>
      </c>
      <c r="F14" s="9">
        <v>19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70</v>
      </c>
      <c r="N14" s="15">
        <v>1</v>
      </c>
    </row>
    <row r="15" spans="1:14" s="11" customFormat="1" ht="25.5" x14ac:dyDescent="0.2">
      <c r="A15" s="9" t="str">
        <f>'1'!A15</f>
        <v>CALCULO VECTORIAL</v>
      </c>
      <c r="B15" s="9"/>
      <c r="C15" s="9" t="str">
        <f>'1'!C15</f>
        <v>301 A</v>
      </c>
      <c r="D15" s="9" t="str">
        <f>'1'!D15</f>
        <v>IIND</v>
      </c>
      <c r="E15" s="9">
        <f>'1'!E15</f>
        <v>33</v>
      </c>
      <c r="F15" s="9">
        <v>33</v>
      </c>
      <c r="G15" s="9"/>
      <c r="H15" s="10"/>
      <c r="I15" s="9">
        <f t="shared" ref="I15:I28" si="1">(E15-SUM(F15:G15))-K15</f>
        <v>0</v>
      </c>
      <c r="J15" s="10"/>
      <c r="K15" s="9">
        <v>0</v>
      </c>
      <c r="L15" s="10">
        <f t="shared" si="0"/>
        <v>0</v>
      </c>
      <c r="M15" s="9">
        <v>71</v>
      </c>
      <c r="N15" s="15">
        <v>0.3</v>
      </c>
    </row>
    <row r="16" spans="1:14" s="11" customFormat="1" ht="25.5" x14ac:dyDescent="0.2">
      <c r="A16" s="9" t="str">
        <f ca="1">'1'!A16</f>
        <v>CALCULO VECTORIAL</v>
      </c>
      <c r="B16" s="9"/>
      <c r="C16" s="9" t="str">
        <f>'1'!C16</f>
        <v>304 A</v>
      </c>
      <c r="D16" s="9" t="str">
        <f>'1'!D16</f>
        <v>ISIC</v>
      </c>
      <c r="E16" s="9">
        <f>'1'!E16</f>
        <v>29</v>
      </c>
      <c r="F16" s="9">
        <v>29</v>
      </c>
      <c r="G16" s="9"/>
      <c r="H16" s="10"/>
      <c r="I16" s="9">
        <f t="shared" si="1"/>
        <v>0</v>
      </c>
      <c r="J16" s="10"/>
      <c r="K16" s="9">
        <v>0</v>
      </c>
      <c r="L16" s="10">
        <f t="shared" si="0"/>
        <v>0</v>
      </c>
      <c r="M16" s="9">
        <v>72</v>
      </c>
      <c r="N16" s="15">
        <v>0.83</v>
      </c>
    </row>
    <row r="17" spans="1:14" s="11" customFormat="1" ht="25.5" x14ac:dyDescent="0.2">
      <c r="A17" s="9" t="str">
        <f>'1'!A17</f>
        <v>CALCULO VECTORIAL</v>
      </c>
      <c r="B17" s="9"/>
      <c r="C17" s="9" t="str">
        <f>'1'!C17</f>
        <v xml:space="preserve">304 B </v>
      </c>
      <c r="D17" s="9" t="str">
        <f ca="1">'1'!D17</f>
        <v>ISIC</v>
      </c>
      <c r="E17" s="9">
        <f>'1'!E17</f>
        <v>23</v>
      </c>
      <c r="F17" s="9">
        <v>23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71</v>
      </c>
      <c r="N17" s="15">
        <v>0.75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104</v>
      </c>
      <c r="G28" s="17"/>
      <c r="H28" s="18">
        <f>SUM(F28:G28)/E28</f>
        <v>1</v>
      </c>
      <c r="I28" s="17">
        <f t="shared" si="1"/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71</v>
      </c>
      <c r="N28" s="19">
        <f>AVERAGE(N14:N27)</f>
        <v>0.72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EDGAR ROMAN CARDENAS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topLeftCell="A4" zoomScale="85" zoomScaleNormal="85" zoomScaleSheetLayoutView="100" workbookViewId="0">
      <selection activeCell="N20" sqref="N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5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5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v>1</v>
      </c>
      <c r="I8" s="35" t="s">
        <v>7</v>
      </c>
      <c r="J8" s="35"/>
      <c r="K8" s="35"/>
      <c r="L8" s="38" t="s">
        <v>41</v>
      </c>
      <c r="M8" s="38"/>
      <c r="N8" s="38"/>
      <c r="O8" s="38"/>
    </row>
    <row r="10" spans="1:15" x14ac:dyDescent="0.2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36" t="s">
        <v>9</v>
      </c>
      <c r="B12" s="33" t="s">
        <v>10</v>
      </c>
      <c r="C12" s="33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0" t="s">
        <v>21</v>
      </c>
    </row>
    <row r="13" spans="1:15" x14ac:dyDescent="0.2">
      <c r="A13" s="37"/>
      <c r="B13" s="34"/>
      <c r="C13" s="34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1"/>
    </row>
    <row r="14" spans="1:15" s="11" customFormat="1" ht="25.5" x14ac:dyDescent="0.2">
      <c r="A14" s="9" t="s">
        <v>36</v>
      </c>
      <c r="B14" s="9" t="s">
        <v>46</v>
      </c>
      <c r="C14" s="9" t="s">
        <v>42</v>
      </c>
      <c r="D14" s="9" t="s">
        <v>44</v>
      </c>
      <c r="E14" s="9">
        <v>18</v>
      </c>
      <c r="F14" s="9">
        <v>18</v>
      </c>
      <c r="G14" s="9">
        <v>0</v>
      </c>
      <c r="H14" s="10">
        <f t="shared" ref="H14:H17" si="0">F14/E14</f>
        <v>1</v>
      </c>
      <c r="I14" s="9">
        <v>0</v>
      </c>
      <c r="J14" s="10">
        <v>0</v>
      </c>
      <c r="K14" s="9">
        <v>0</v>
      </c>
      <c r="L14" s="10">
        <v>0</v>
      </c>
      <c r="M14" s="9">
        <v>72</v>
      </c>
      <c r="N14" s="15">
        <v>0.61</v>
      </c>
    </row>
    <row r="15" spans="1:15" s="11" customFormat="1" ht="25.5" x14ac:dyDescent="0.2">
      <c r="A15" s="9" t="s">
        <v>36</v>
      </c>
      <c r="B15" s="9" t="s">
        <v>46</v>
      </c>
      <c r="C15" s="9" t="s">
        <v>37</v>
      </c>
      <c r="D15" s="9" t="s">
        <v>39</v>
      </c>
      <c r="E15" s="9">
        <f>'1'!E15</f>
        <v>33</v>
      </c>
      <c r="F15" s="9">
        <v>32</v>
      </c>
      <c r="G15" s="9">
        <v>0</v>
      </c>
      <c r="H15" s="10">
        <v>0.97</v>
      </c>
      <c r="I15" s="9">
        <v>0</v>
      </c>
      <c r="J15" s="10">
        <f t="shared" ref="J14:J28" si="1">I15/E15</f>
        <v>0</v>
      </c>
      <c r="K15" s="9">
        <v>1</v>
      </c>
      <c r="L15" s="10">
        <f t="shared" ref="L14:L28" si="2">K15/E15</f>
        <v>3.0303030303030304E-2</v>
      </c>
      <c r="M15" s="9">
        <v>70</v>
      </c>
      <c r="N15" s="15">
        <v>1</v>
      </c>
    </row>
    <row r="16" spans="1:15" s="11" customFormat="1" ht="25.5" x14ac:dyDescent="0.2">
      <c r="A16" s="9" t="str">
        <f ca="1">'1'!A16</f>
        <v>CALCULO VECTORIAL</v>
      </c>
      <c r="B16" s="9" t="s">
        <v>46</v>
      </c>
      <c r="C16" s="9" t="s">
        <v>38</v>
      </c>
      <c r="D16" s="9" t="s">
        <v>40</v>
      </c>
      <c r="E16" s="9">
        <f>'1'!E16</f>
        <v>29</v>
      </c>
      <c r="F16" s="9">
        <v>29</v>
      </c>
      <c r="G16" s="9">
        <v>0</v>
      </c>
      <c r="H16" s="10">
        <f t="shared" si="0"/>
        <v>1</v>
      </c>
      <c r="I16" s="9">
        <f t="shared" ref="I15:I28" si="3">(E16-SUM(F16:G16))-K16</f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73</v>
      </c>
      <c r="N16" s="15">
        <v>0.31</v>
      </c>
    </row>
    <row r="17" spans="1:14" s="11" customFormat="1" ht="25.5" x14ac:dyDescent="0.2">
      <c r="A17" s="9" t="s">
        <v>36</v>
      </c>
      <c r="B17" s="9" t="s">
        <v>46</v>
      </c>
      <c r="C17" s="9" t="s">
        <v>43</v>
      </c>
      <c r="D17" s="9" t="str">
        <f ca="1">'1'!D17</f>
        <v>ISIC</v>
      </c>
      <c r="E17" s="9">
        <f>'1'!E17</f>
        <v>23</v>
      </c>
      <c r="F17" s="9">
        <v>22</v>
      </c>
      <c r="G17" s="9">
        <v>0</v>
      </c>
      <c r="H17" s="10">
        <v>0.96</v>
      </c>
      <c r="I17" s="9">
        <v>0</v>
      </c>
      <c r="J17" s="10">
        <f t="shared" si="1"/>
        <v>0</v>
      </c>
      <c r="K17" s="9">
        <v>1</v>
      </c>
      <c r="L17" s="10">
        <f t="shared" si="2"/>
        <v>4.3478260869565216E-2</v>
      </c>
      <c r="M17" s="9">
        <v>68</v>
      </c>
      <c r="N17" s="15">
        <v>0.96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101</v>
      </c>
      <c r="G28" s="17">
        <f>SUM(G14:G27)</f>
        <v>0</v>
      </c>
      <c r="H28" s="18">
        <f>SUM(F28:G28)/E28</f>
        <v>0.98058252427184467</v>
      </c>
      <c r="I28" s="17">
        <f t="shared" si="3"/>
        <v>0</v>
      </c>
      <c r="J28" s="18">
        <f t="shared" si="1"/>
        <v>0</v>
      </c>
      <c r="K28" s="17">
        <f>SUM(K14:K27)</f>
        <v>2</v>
      </c>
      <c r="L28" s="18">
        <f t="shared" si="2"/>
        <v>1.9417475728155338E-2</v>
      </c>
      <c r="M28" s="17">
        <f>AVERAGE(M14:M27)</f>
        <v>70.75</v>
      </c>
      <c r="N28" s="19">
        <f>AVERAGE(N14:N27)</f>
        <v>0.72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EDGAR ROMAN CARDENAS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B1:N1"/>
    <mergeCell ref="A3:N3"/>
    <mergeCell ref="A5:N5"/>
    <mergeCell ref="A6:D6"/>
    <mergeCell ref="E6:H6"/>
    <mergeCell ref="L8:O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roman</cp:lastModifiedBy>
  <cp:revision/>
  <dcterms:created xsi:type="dcterms:W3CDTF">2021-11-22T14:45:25Z</dcterms:created>
  <dcterms:modified xsi:type="dcterms:W3CDTF">2024-01-15T02:51:23Z</dcterms:modified>
  <cp:category/>
  <cp:contentStatus/>
</cp:coreProperties>
</file>