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FORMATOS SGI  SEPT 23-ENE 24\"/>
    </mc:Choice>
  </mc:AlternateContent>
  <xr:revisionPtr revIDLastSave="0" documentId="13_ncr:1_{D5AEEE52-C52B-433A-A541-0D56CA1BC3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E16" i="25"/>
  <c r="E15" i="25"/>
  <c r="I14" i="25"/>
  <c r="J14" i="25" s="1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H16" i="22" s="1"/>
  <c r="A17" i="22"/>
  <c r="C17" i="22"/>
  <c r="D17" i="22"/>
  <c r="E17" i="22"/>
  <c r="I17" i="22" s="1"/>
  <c r="J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L16" i="22"/>
  <c r="I16" i="22"/>
  <c r="J16" i="22" s="1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7" i="10"/>
  <c r="I17" i="10"/>
  <c r="J17" i="10" s="1"/>
  <c r="L16" i="10"/>
  <c r="I16" i="10"/>
  <c r="J16" i="10" s="1"/>
  <c r="L15" i="10"/>
  <c r="H15" i="10"/>
  <c r="L14" i="10"/>
  <c r="H14" i="10"/>
  <c r="H17" i="22" l="1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<sst xmlns="http://schemas.openxmlformats.org/spreadsheetml/2006/main" count="185" uniqueCount="44">
  <si>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</si>
  <si>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</si>
  <si>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</si>
  <si>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</si>
  <si>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</si>
  <si>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</si>
  <si>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</si>
  <si>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</si>
  <si>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</si>
  <si>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</si>
  <si>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</si>
  <si>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</si>
  <si>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</si>
  <si>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</si>
  <si>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</si>
  <si>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</si>
  <si>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</si>
  <si>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</si>
  <si>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</si>
  <si>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</si>
  <si>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</si>
  <si>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</si>
  <si>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</si>
  <si>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</si>
  <si>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</si>
  <si>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</si>
  <si>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</si>
  <si>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</si>
  <si>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</si>
  <si>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</si>
  <si>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</si>
  <si>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PLANEACION FINANCIERA</t>
  </si>
  <si>
    <t>701A</t>
  </si>
  <si>
    <t>GESTION DE COSTOS</t>
  </si>
  <si>
    <t>501A</t>
  </si>
  <si>
    <t>TALLER DE ADMINISTRACION</t>
  </si>
  <si>
    <t>104A</t>
  </si>
  <si>
    <t>104B</t>
  </si>
  <si>
    <t>IIND</t>
  </si>
  <si>
    <t>ISIC</t>
  </si>
  <si>
    <t xml:space="preserve">  LICENCIATURA EN ADMINISTRACION</t>
  </si>
  <si>
    <t>Sept 23 - Ene 24</t>
  </si>
  <si>
    <t xml:space="preserve">  MCA. LILIANA IRASEMA AGUIRRE CARDOZA</t>
  </si>
  <si>
    <t>LC. 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</si>
</sst>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9" zoomScale="85" zoomScaleNormal="85" zoomScaleSheetLayoutView="100" workbookViewId="0">
      <selection activeCell="N25" sqref="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41</v>
      </c>
      <c r="M8" s="33"/>
      <c r="N8" s="33"/>
    </row>
    <row r="10" spans="1:14" x14ac:dyDescent="0.2">
      <c r="A10" s="4" t="s">
        <v>8</v>
      </c>
      <c r="B10" s="33" t="s">
        <v>42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">
        <v>31</v>
      </c>
      <c r="B14" s="9"/>
      <c r="C14" s="9" t="s">
        <v>32</v>
      </c>
      <c r="D14" s="9" t="s">
        <v>38</v>
      </c>
      <c r="E14" s="9">
        <v>24</v>
      </c>
      <c r="F14" s="9"/>
      <c r="G14" s="9"/>
      <c r="H14" s="10">
        <f t="shared" ref="H14:H27" si="0">F14/E14</f>
        <v>0</v>
      </c>
      <c r="I14" s="9">
        <v>0</v>
      </c>
      <c r="J14" s="10">
        <v>0</v>
      </c>
      <c r="K14" s="9"/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">
      <c r="A15" s="9" t="s">
        <v>33</v>
      </c>
      <c r="B15" s="9"/>
      <c r="C15" s="9" t="s">
        <v>34</v>
      </c>
      <c r="D15" s="9" t="s">
        <v>38</v>
      </c>
      <c r="E15" s="9">
        <v>25</v>
      </c>
      <c r="F15" s="9"/>
      <c r="G15" s="9"/>
      <c r="H15" s="10">
        <f t="shared" si="0"/>
        <v>0</v>
      </c>
      <c r="I15" s="9">
        <v>0</v>
      </c>
      <c r="J15" s="10">
        <v>0</v>
      </c>
      <c r="K15" s="9"/>
      <c r="L15" s="10">
        <f t="shared" si="1"/>
        <v>0</v>
      </c>
      <c r="M15" s="9">
        <v>0</v>
      </c>
      <c r="N15" s="15">
        <v>0</v>
      </c>
    </row>
    <row r="16" spans="1:14" s="11" customFormat="1" x14ac:dyDescent="0.2">
      <c r="A16" s="9" t="s">
        <v>35</v>
      </c>
      <c r="B16" s="9">
        <v>1</v>
      </c>
      <c r="C16" s="9" t="s">
        <v>36</v>
      </c>
      <c r="D16" s="9" t="s">
        <v>39</v>
      </c>
      <c r="E16" s="9">
        <v>29</v>
      </c>
      <c r="F16" s="9">
        <v>29</v>
      </c>
      <c r="G16" s="9"/>
      <c r="H16" s="10">
        <v>0</v>
      </c>
      <c r="I16" s="9">
        <f t="shared" ref="I14:I28" si="2">(E16-SUM(F16:G16))-K16</f>
        <v>0</v>
      </c>
      <c r="J16" s="10">
        <f t="shared" ref="J14:J28" si="3">I16/E16</f>
        <v>0</v>
      </c>
      <c r="K16" s="9"/>
      <c r="L16" s="10">
        <f t="shared" si="1"/>
        <v>0</v>
      </c>
      <c r="M16" s="9">
        <v>86.2</v>
      </c>
      <c r="N16" s="15">
        <v>0.58620000000000005</v>
      </c>
    </row>
    <row r="17" spans="1:14" s="11" customFormat="1" x14ac:dyDescent="0.2">
      <c r="A17" s="9" t="s">
        <v>35</v>
      </c>
      <c r="B17" s="9">
        <v>1</v>
      </c>
      <c r="C17" s="9" t="s">
        <v>37</v>
      </c>
      <c r="D17" s="9" t="s">
        <v>39</v>
      </c>
      <c r="E17" s="9">
        <v>24</v>
      </c>
      <c r="F17" s="9">
        <v>24</v>
      </c>
      <c r="G17" s="9"/>
      <c r="H17" s="10">
        <v>0</v>
      </c>
      <c r="I17" s="9">
        <f t="shared" si="2"/>
        <v>0</v>
      </c>
      <c r="J17" s="10">
        <f t="shared" si="3"/>
        <v>0</v>
      </c>
      <c r="K17" s="9"/>
      <c r="L17" s="10">
        <f t="shared" si="1"/>
        <v>0</v>
      </c>
      <c r="M17" s="9">
        <v>86.45</v>
      </c>
      <c r="N17" s="15">
        <v>0.75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53</v>
      </c>
      <c r="G28" s="17">
        <f>SUM(G14:G27)</f>
        <v>0</v>
      </c>
      <c r="H28" s="18">
        <f>SUM(F28:G28)/E28</f>
        <v>0.51960784313725494</v>
      </c>
      <c r="I28" s="17">
        <f t="shared" si="2"/>
        <v>49</v>
      </c>
      <c r="J28" s="18">
        <f t="shared" si="3"/>
        <v>0.48039215686274511</v>
      </c>
      <c r="K28" s="17">
        <f>SUM(K14:K27)</f>
        <v>0</v>
      </c>
      <c r="L28" s="18">
        <f t="shared" si="1"/>
        <v>0</v>
      </c>
      <c r="M28" s="17">
        <f>AVERAGE(M14:M27)</f>
        <v>43.162500000000001</v>
      </c>
      <c r="N28" s="19">
        <f>AVERAGE(N14:N27)</f>
        <v>0.33405000000000001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 xml:space="preserve">  MCA. LILIANA IRASEMA AGUIRRE CARDOZA</v>
      </c>
      <c r="C37" s="39"/>
      <c r="D37" s="39"/>
      <c r="E37" s="13"/>
      <c r="F37" s="13"/>
      <c r="G37" s="39" t="s">
        <v>43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23 - Ene 24</v>
      </c>
      <c r="M8" s="33"/>
      <c r="N8" s="33"/>
    </row>
    <row r="10" spans="1:14" x14ac:dyDescent="0.2">
      <c r="A10" s="4" t="s">
        <v>8</v>
      </c>
      <c r="B10" s="33" t="str">
        <f>'1'!B10</f>
        <v xml:space="preserve">  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PLANEACION FINANCIERA</v>
      </c>
      <c r="B14" s="9"/>
      <c r="C14" s="9" t="str">
        <f>'1'!C14</f>
        <v>701A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COSTOS</v>
      </c>
      <c r="B15" s="9"/>
      <c r="C15" s="9" t="str">
        <f>'1'!C15</f>
        <v>501A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TALLER DE ADMINISTRACION</v>
      </c>
      <c r="B16" s="9"/>
      <c r="C16" s="9" t="str">
        <f>'1'!C16</f>
        <v>104A</v>
      </c>
      <c r="D16" s="9" t="str">
        <f>'1'!D16</f>
        <v>ISIC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ADMINISTRACION</v>
      </c>
      <c r="B17" s="9"/>
      <c r="C17" s="9" t="str">
        <f>'1'!C17</f>
        <v>104B</v>
      </c>
      <c r="D17" s="9" t="str">
        <f>'1'!D17</f>
        <v>ISIC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 xml:space="preserve">  MCA. LILIANA IRASEMA AGUIRRE CARDOZA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23 - Ene 24</v>
      </c>
      <c r="M8" s="33"/>
      <c r="N8" s="33"/>
    </row>
    <row r="10" spans="1:14" x14ac:dyDescent="0.2">
      <c r="A10" s="4" t="s">
        <v>8</v>
      </c>
      <c r="B10" s="33" t="str">
        <f>'1'!B10</f>
        <v xml:space="preserve">  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PLANEACION FINANCIERA</v>
      </c>
      <c r="B14" s="9"/>
      <c r="C14" s="9" t="str">
        <f>'1'!C14</f>
        <v>701A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COSTOS</v>
      </c>
      <c r="B15" s="9"/>
      <c r="C15" s="9" t="str">
        <f>'1'!C15</f>
        <v>501A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TALLER DE ADMINISTRACION</v>
      </c>
      <c r="B16" s="9"/>
      <c r="C16" s="9" t="str">
        <f>'1'!C16</f>
        <v>104A</v>
      </c>
      <c r="D16" s="9" t="str">
        <f>'1'!D16</f>
        <v>ISIC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ADMINISTRACION</v>
      </c>
      <c r="B17" s="9"/>
      <c r="C17" s="9" t="str">
        <f>'1'!C17</f>
        <v>104B</v>
      </c>
      <c r="D17" s="9" t="str">
        <f>'1'!D17</f>
        <v>ISIC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 xml:space="preserve">  MCA. LILIANA IRASEMA AGUIRRE CARDOZA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23 - Ene 24</v>
      </c>
      <c r="M8" s="33"/>
      <c r="N8" s="33"/>
    </row>
    <row r="10" spans="1:14" x14ac:dyDescent="0.2">
      <c r="A10" s="4" t="s">
        <v>8</v>
      </c>
      <c r="B10" s="33" t="str">
        <f>'1'!B10</f>
        <v xml:space="preserve">  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PLANEACION FINANCIERA</v>
      </c>
      <c r="B14" s="9"/>
      <c r="C14" s="9" t="str">
        <f>'1'!C14</f>
        <v>701A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COSTOS</v>
      </c>
      <c r="B15" s="9"/>
      <c r="C15" s="9" t="str">
        <f>'1'!C15</f>
        <v>501A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TALLER DE ADMINISTRACION</v>
      </c>
      <c r="B16" s="9"/>
      <c r="C16" s="9" t="str">
        <f>'1'!C16</f>
        <v>104A</v>
      </c>
      <c r="D16" s="9" t="str">
        <f>'1'!D16</f>
        <v>ISIC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ADMINISTRACION</v>
      </c>
      <c r="B17" s="9"/>
      <c r="C17" s="9" t="str">
        <f>'1'!C17</f>
        <v>104B</v>
      </c>
      <c r="D17" s="9" t="str">
        <f>'1'!D17</f>
        <v>ISIC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 xml:space="preserve">  MCA. LILIANA IRASEMA AGUIRRE CARDOZA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D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23 - Ene 24</v>
      </c>
      <c r="M8" s="33"/>
      <c r="N8" s="33"/>
    </row>
    <row r="10" spans="1:14" x14ac:dyDescent="0.2">
      <c r="A10" s="4" t="s">
        <v>8</v>
      </c>
      <c r="B10" s="33" t="str">
        <f>'1'!B10</f>
        <v xml:space="preserve">  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">
        <v>31</v>
      </c>
      <c r="B14" s="9"/>
      <c r="C14" s="9" t="s">
        <v>32</v>
      </c>
      <c r="D14" s="9" t="s">
        <v>38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">
        <v>33</v>
      </c>
      <c r="B15" s="9"/>
      <c r="C15" s="9" t="s">
        <v>34</v>
      </c>
      <c r="D15" s="9" t="s">
        <v>38</v>
      </c>
      <c r="E15" s="9">
        <f>'1'!E15</f>
        <v>25</v>
      </c>
      <c r="F15" s="9"/>
      <c r="G15" s="9"/>
      <c r="H15" s="10">
        <f t="shared" ref="H15:H27" si="3">(F15+G15)/E15</f>
        <v>0</v>
      </c>
      <c r="I15" s="9">
        <f t="shared" si="0"/>
        <v>25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">
        <v>35</v>
      </c>
      <c r="B16" s="9"/>
      <c r="C16" s="9" t="s">
        <v>36</v>
      </c>
      <c r="D16" s="9" t="s">
        <v>39</v>
      </c>
      <c r="E16" s="9">
        <f>'1'!E16</f>
        <v>29</v>
      </c>
      <c r="F16" s="9"/>
      <c r="G16" s="9"/>
      <c r="H16" s="10">
        <f t="shared" si="3"/>
        <v>0</v>
      </c>
      <c r="I16" s="9">
        <f t="shared" si="0"/>
        <v>29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">
        <v>35</v>
      </c>
      <c r="B17" s="9"/>
      <c r="C17" s="9" t="s">
        <v>37</v>
      </c>
      <c r="D17" s="9" t="s">
        <v>39</v>
      </c>
      <c r="E17" s="9">
        <f>'1'!E17</f>
        <v>24</v>
      </c>
      <c r="F17" s="9"/>
      <c r="G17" s="9"/>
      <c r="H17" s="10">
        <f t="shared" si="3"/>
        <v>0</v>
      </c>
      <c r="I17" s="9">
        <f t="shared" si="0"/>
        <v>24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78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 xml:space="preserve">  MCA. LILIANA IRASEMA AGUIRRE CARDOZA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dcterms:created xsi:type="dcterms:W3CDTF">2021-11-22T14:45:25Z</dcterms:created>
  <dcterms:modified xsi:type="dcterms:W3CDTF">2023-10-03T20:28:08Z</dcterms:modified>
  <cp:category/>
  <cp:contentStatus/>
</cp:coreProperties>
</file>