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5B0FB04C-A081-4976-A6EA-CD57707724B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E16" i="25"/>
  <c r="E15" i="25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A20" i="22"/>
  <c r="C20" i="22"/>
  <c r="D20" i="22"/>
  <c r="E20" i="22"/>
  <c r="L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I26" i="22" s="1"/>
  <c r="A27" i="22"/>
  <c r="C27" i="22"/>
  <c r="D27" i="22"/>
  <c r="E27" i="22"/>
  <c r="A28" i="22"/>
  <c r="C28" i="22"/>
  <c r="D28" i="22"/>
  <c r="E28" i="22"/>
  <c r="A29" i="22"/>
  <c r="C29" i="22"/>
  <c r="D29" i="22"/>
  <c r="E29" i="22"/>
  <c r="A30" i="22"/>
  <c r="C30" i="22"/>
  <c r="D30" i="22"/>
  <c r="E30" i="22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23" i="22"/>
  <c r="B37" i="10"/>
  <c r="N28" i="10"/>
  <c r="M28" i="10"/>
  <c r="K28" i="10"/>
  <c r="G28" i="10"/>
  <c r="F28" i="10"/>
  <c r="E28" i="10"/>
  <c r="L17" i="10"/>
  <c r="I17" i="10"/>
  <c r="J17" i="10" s="1"/>
  <c r="L16" i="10"/>
  <c r="I16" i="10"/>
  <c r="J16" i="10" s="1"/>
  <c r="L15" i="10"/>
  <c r="H15" i="10"/>
  <c r="L14" i="10"/>
  <c r="H14" i="10"/>
  <c r="I16" i="22" l="1"/>
  <c r="L20" i="22"/>
  <c r="I24" i="22"/>
  <c r="I28" i="22"/>
  <c r="I18" i="22"/>
  <c r="I22" i="22"/>
  <c r="I27" i="22"/>
  <c r="I14" i="22"/>
  <c r="L18" i="22"/>
  <c r="I30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I25" i="22"/>
  <c r="I29" i="22"/>
  <c r="L14" i="22"/>
  <c r="E31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<sst xmlns="http://schemas.openxmlformats.org/spreadsheetml/2006/main" count="206" uniqueCount="51">
  <si>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</si>
  <si>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</si>
  <si>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</si>
  <si>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</si>
  <si>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</si>
  <si>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</si>
  <si>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</si>
  <si>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</si>
  <si>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</si>
  <si>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</si>
  <si>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</si>
  <si>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</si>
  <si>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</si>
  <si>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</si>
  <si>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</si>
  <si>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</si>
  <si>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</si>
  <si>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</si>
  <si>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</si>
  <si>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</si>
  <si>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</si>
  <si>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</si>
  <si>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</si>
  <si>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</si>
  <si>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</si>
  <si>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</si>
  <si>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</si>
  <si>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</si>
  <si>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</si>
  <si>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</si>
  <si>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</si>
  <si>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PLANEACION FINANCIERA</t>
  </si>
  <si>
    <t>701A</t>
  </si>
  <si>
    <t>GESTION DE COSTOS</t>
  </si>
  <si>
    <t>501A</t>
  </si>
  <si>
    <t>TALLER DE ADMINISTRACION</t>
  </si>
  <si>
    <t>104A</t>
  </si>
  <si>
    <t>104B</t>
  </si>
  <si>
    <t>IIND</t>
  </si>
  <si>
    <t>ISIC</t>
  </si>
  <si>
    <t xml:space="preserve">  LICENCIATURA EN ADMINISTRACION</t>
  </si>
  <si>
    <t>Sept 23 - Ene 24</t>
  </si>
  <si>
    <t xml:space="preserve">  MCA. LILIANA IRASEMA AGUIRRE CARDOZA</t>
  </si>
  <si>
    <t>LC. MANUEL DE JESUS CANO BUSTAMANTE</t>
  </si>
  <si>
    <t>II</t>
  </si>
  <si>
    <t>701-A</t>
  </si>
  <si>
    <t>501-A</t>
  </si>
  <si>
    <t>III</t>
  </si>
  <si>
    <t>104-A</t>
  </si>
  <si>
    <t>104-B</t>
  </si>
  <si>
    <t>L.C.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</si>
</sst>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/>
      <c r="G14" s="9"/>
      <c r="H14" s="10">
        <f t="shared" ref="H14:H15" si="0">F14/E14</f>
        <v>0</v>
      </c>
      <c r="I14" s="9">
        <v>0</v>
      </c>
      <c r="J14" s="10"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v>25</v>
      </c>
      <c r="F15" s="9"/>
      <c r="G15" s="9"/>
      <c r="H15" s="10">
        <f t="shared" si="0"/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">
        <v>35</v>
      </c>
      <c r="B16" s="9">
        <v>1</v>
      </c>
      <c r="C16" s="9" t="s">
        <v>36</v>
      </c>
      <c r="D16" s="9" t="s">
        <v>39</v>
      </c>
      <c r="E16" s="9">
        <v>29</v>
      </c>
      <c r="F16" s="9">
        <v>29</v>
      </c>
      <c r="G16" s="9"/>
      <c r="H16" s="10">
        <v>0</v>
      </c>
      <c r="I16" s="9">
        <f t="shared" ref="I16:I28" si="2">(E16-SUM(F16:G16))-K16</f>
        <v>0</v>
      </c>
      <c r="J16" s="10">
        <f t="shared" ref="J16:J28" si="3">I16/E16</f>
        <v>0</v>
      </c>
      <c r="K16" s="9"/>
      <c r="L16" s="10">
        <f t="shared" si="1"/>
        <v>0</v>
      </c>
      <c r="M16" s="9">
        <v>86.2</v>
      </c>
      <c r="N16" s="15">
        <v>0.58620000000000005</v>
      </c>
    </row>
    <row r="17" spans="1:14" s="11" customFormat="1" x14ac:dyDescent="0.2">
      <c r="A17" s="9" t="s">
        <v>35</v>
      </c>
      <c r="B17" s="9">
        <v>1</v>
      </c>
      <c r="C17" s="9" t="s">
        <v>37</v>
      </c>
      <c r="D17" s="9" t="s">
        <v>39</v>
      </c>
      <c r="E17" s="9">
        <v>24</v>
      </c>
      <c r="F17" s="9">
        <v>24</v>
      </c>
      <c r="G17" s="9"/>
      <c r="H17" s="10">
        <v>0</v>
      </c>
      <c r="I17" s="9">
        <f t="shared" si="2"/>
        <v>0</v>
      </c>
      <c r="J17" s="10">
        <f t="shared" si="3"/>
        <v>0</v>
      </c>
      <c r="K17" s="9"/>
      <c r="L17" s="10">
        <f t="shared" si="1"/>
        <v>0</v>
      </c>
      <c r="M17" s="9">
        <v>86.45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>
        <f>SUM(F28:G28)/E28</f>
        <v>0.51960784313725494</v>
      </c>
      <c r="I28" s="17">
        <f t="shared" si="2"/>
        <v>49</v>
      </c>
      <c r="J28" s="18">
        <f t="shared" si="3"/>
        <v>0.48039215686274511</v>
      </c>
      <c r="K28" s="17">
        <f>SUM(K14:K27)</f>
        <v>0</v>
      </c>
      <c r="L28" s="18">
        <f t="shared" si="1"/>
        <v>0</v>
      </c>
      <c r="M28" s="17">
        <f>AVERAGE(M14:M27)</f>
        <v>43.162500000000001</v>
      </c>
      <c r="N28" s="19">
        <f>AVERAGE(N14:N27)</f>
        <v>0.33405000000000001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  MCA. LILIANA IRASEMA AGUIRRE CARDOZA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abSelected="1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 t="s">
        <v>21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81.16</v>
      </c>
      <c r="N14" s="15">
        <v>0.875</v>
      </c>
    </row>
    <row r="15" spans="1:14" s="11" customFormat="1" x14ac:dyDescent="0.2">
      <c r="A15" s="9" t="s">
        <v>31</v>
      </c>
      <c r="B15" s="9" t="s">
        <v>44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/>
      <c r="M15" s="9">
        <v>80.2</v>
      </c>
      <c r="N15" s="15">
        <v>0.875</v>
      </c>
    </row>
    <row r="16" spans="1:14" s="11" customFormat="1" x14ac:dyDescent="0.2">
      <c r="A16" s="9" t="str">
        <f>'1'!A15</f>
        <v>GESTION DE COSTOS</v>
      </c>
      <c r="B16" s="9" t="s">
        <v>21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f t="shared" si="1"/>
        <v>0</v>
      </c>
      <c r="M16" s="9">
        <v>73.72</v>
      </c>
      <c r="N16" s="15">
        <v>0.76</v>
      </c>
    </row>
    <row r="17" spans="1:14" s="11" customFormat="1" x14ac:dyDescent="0.2">
      <c r="A17" s="9" t="s">
        <v>33</v>
      </c>
      <c r="B17" s="9" t="s">
        <v>44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/>
      <c r="M17" s="9">
        <v>70.959999999999994</v>
      </c>
      <c r="N17" s="15">
        <v>0.8</v>
      </c>
    </row>
    <row r="18" spans="1:14" s="11" customFormat="1" x14ac:dyDescent="0.2">
      <c r="A18" s="9" t="str">
        <f>'1'!A16</f>
        <v>TALLER DE ADMINISTRACION</v>
      </c>
      <c r="B18" s="9" t="s">
        <v>44</v>
      </c>
      <c r="C18" s="9" t="str">
        <f>'1'!C16</f>
        <v>104A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70.86</v>
      </c>
      <c r="N18" s="15">
        <v>0.3448</v>
      </c>
    </row>
    <row r="19" spans="1:14" s="11" customFormat="1" x14ac:dyDescent="0.2">
      <c r="A19" s="9" t="s">
        <v>35</v>
      </c>
      <c r="B19" s="9" t="s">
        <v>47</v>
      </c>
      <c r="C19" s="9" t="s">
        <v>48</v>
      </c>
      <c r="D19" s="9" t="s">
        <v>39</v>
      </c>
      <c r="E19" s="9">
        <v>29</v>
      </c>
      <c r="F19" s="9">
        <v>26</v>
      </c>
      <c r="G19" s="9"/>
      <c r="H19" s="10">
        <v>0</v>
      </c>
      <c r="I19" s="9">
        <v>3</v>
      </c>
      <c r="J19" s="10">
        <v>0</v>
      </c>
      <c r="K19" s="9"/>
      <c r="L19" s="10"/>
      <c r="M19" s="9">
        <v>80.680000000000007</v>
      </c>
      <c r="N19" s="15">
        <v>0.75860000000000005</v>
      </c>
    </row>
    <row r="20" spans="1:14" s="11" customFormat="1" x14ac:dyDescent="0.2">
      <c r="A20" s="9" t="str">
        <f>'1'!A17</f>
        <v>TALLER DE ADMINISTRACION</v>
      </c>
      <c r="B20" s="9" t="s">
        <v>44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v>1</v>
      </c>
      <c r="J20" s="10">
        <v>0</v>
      </c>
      <c r="K20" s="9"/>
      <c r="L20" s="10">
        <f t="shared" si="1"/>
        <v>0</v>
      </c>
      <c r="M20" s="9">
        <v>76.66</v>
      </c>
      <c r="N20" s="15">
        <v>0.95830000000000004</v>
      </c>
    </row>
    <row r="21" spans="1:14" s="11" customFormat="1" x14ac:dyDescent="0.2">
      <c r="A21" s="9" t="s">
        <v>35</v>
      </c>
      <c r="B21" s="9" t="s">
        <v>47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87.08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0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0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190</v>
      </c>
      <c r="G31" s="17">
        <f>SUM(G14:G30)</f>
        <v>0</v>
      </c>
      <c r="H31" s="18">
        <f>SUM(F31:G31)/E31</f>
        <v>0.93137254901960786</v>
      </c>
      <c r="I31" s="17">
        <f t="shared" si="0"/>
        <v>14</v>
      </c>
      <c r="J31" s="18">
        <f t="shared" ref="J14:J31" si="2">I31/E31</f>
        <v>6.8627450980392163E-2</v>
      </c>
      <c r="K31" s="17">
        <f>SUM(K14:K30)</f>
        <v>0</v>
      </c>
      <c r="L31" s="18">
        <f t="shared" si="1"/>
        <v>0</v>
      </c>
      <c r="M31" s="17">
        <f>AVERAGE(M14:M30)</f>
        <v>77.665000000000006</v>
      </c>
      <c r="N31" s="19">
        <f>AVERAGE(N14:N30)</f>
        <v>0.78083750000000007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22" t="str">
        <f>B10</f>
        <v xml:space="preserve">  MCA. LILIANA IRASEMA AGUIRRE CARDOZA</v>
      </c>
      <c r="C40" s="22"/>
      <c r="D40" s="22"/>
      <c r="E40" s="13"/>
      <c r="F40" s="13"/>
      <c r="G40" s="22" t="s">
        <v>50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35</v>
      </c>
      <c r="B16" s="9"/>
      <c r="C16" s="9" t="s">
        <v>36</v>
      </c>
      <c r="D16" s="9" t="s">
        <v>39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35</v>
      </c>
      <c r="B17" s="9"/>
      <c r="C17" s="9" t="s">
        <v>37</v>
      </c>
      <c r="D17" s="9" t="s">
        <v>39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2024-01-15T07:42:43Z</dcterms:modified>
  <cp:category/>
  <cp:contentStatus/>
</cp:coreProperties>
</file>