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/>
  <mc:AlternateContent xmlns:mc="http://schemas.openxmlformats.org/markup-compatibility/2006">
    <mc:Choice Requires="x15">
      <x15ac:absPath xmlns:x15ac="http://schemas.microsoft.com/office/spreadsheetml/2010/11/ac" url="C:\Users\User-Pc\Desktop\AG23EN24 TECNOLOGICO\"/>
    </mc:Choice>
  </mc:AlternateContent>
  <xr:revisionPtr revIDLastSave="0" documentId="13_ncr:1_{742A54E3-5FEC-4277-B85E-C0F8AE1F8425}" xr6:coauthVersionLast="38" xr6:coauthVersionMax="38" xr10:uidLastSave="{00000000-0000-0000-0000-000000000000}"/>
  <bookViews>
    <workbookView xWindow="0" yWindow="0" windowWidth="20490" windowHeight="7545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8" i="25" l="1"/>
  <c r="M18" i="25"/>
  <c r="K18" i="25"/>
  <c r="G18" i="25"/>
  <c r="F18" i="25"/>
  <c r="J17" i="25"/>
  <c r="D17" i="25"/>
  <c r="C17" i="25"/>
  <c r="A17" i="25"/>
  <c r="J16" i="25"/>
  <c r="D16" i="25"/>
  <c r="C16" i="25"/>
  <c r="A16" i="25"/>
  <c r="E15" i="25"/>
  <c r="J15" i="25" s="1"/>
  <c r="D15" i="25"/>
  <c r="C15" i="25"/>
  <c r="A15" i="25"/>
  <c r="E14" i="25"/>
  <c r="I14" i="25" s="1"/>
  <c r="J14" i="25" s="1"/>
  <c r="D14" i="25"/>
  <c r="C14" i="25"/>
  <c r="A14" i="25"/>
  <c r="B10" i="25"/>
  <c r="B27" i="25" s="1"/>
  <c r="L8" i="25"/>
  <c r="H8" i="25"/>
  <c r="E8" i="25"/>
  <c r="N28" i="24"/>
  <c r="M28" i="24"/>
  <c r="K28" i="24"/>
  <c r="G28" i="24"/>
  <c r="F28" i="24"/>
  <c r="E17" i="24"/>
  <c r="D17" i="24"/>
  <c r="C17" i="24"/>
  <c r="D16" i="24"/>
  <c r="C16" i="24"/>
  <c r="A16" i="24"/>
  <c r="E15" i="24"/>
  <c r="D15" i="24"/>
  <c r="C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7" i="23"/>
  <c r="D17" i="23"/>
  <c r="C17" i="23"/>
  <c r="A17" i="23"/>
  <c r="E16" i="23"/>
  <c r="D16" i="23"/>
  <c r="C16" i="23"/>
  <c r="A16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4" i="25" l="1"/>
  <c r="L15" i="25"/>
  <c r="L16" i="25"/>
  <c r="L17" i="25"/>
  <c r="H14" i="25"/>
  <c r="H15" i="25"/>
  <c r="H16" i="25"/>
  <c r="H17" i="25"/>
  <c r="E18" i="25"/>
  <c r="E28" i="24"/>
  <c r="E28" i="23"/>
  <c r="E28" i="22"/>
  <c r="I28" i="10"/>
  <c r="J28" i="10" s="1"/>
  <c r="H28" i="10"/>
  <c r="L28" i="10"/>
  <c r="I18" i="25" l="1"/>
  <c r="J18" i="25" s="1"/>
  <c r="L18" i="25"/>
  <c r="H1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<sst xmlns="http://schemas.openxmlformats.org/spreadsheetml/2006/main" count="200" uniqueCount="55">
  <si>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</si>
  <si>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</si>
  <si>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</si>
  <si>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</si>
  <si>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</si>
  <si>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</si>
  <si>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</si>
  <si>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</si>
  <si>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</si>
  <si>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</si>
  <si>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</si>
  <si>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</si>
  <si>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</si>
  <si>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</si>
  <si>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</si>
  <si>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</si>
  <si>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</si>
  <si>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</si>
  <si>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</si>
  <si>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</si>
  <si>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</si>
  <si>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</si>
  <si>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</si>
  <si>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</si>
  <si>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</si>
  <si>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</si>
  <si>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</si>
  <si>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</si>
  <si>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</si>
  <si>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</si>
  <si>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</si>
  <si>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</si>
  <si>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</si>
  <si>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</si>
  <si>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</si>
  <si>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HUMBERTO VEGA MULATO</t>
  </si>
  <si>
    <t>ALGEBRALINEAL</t>
  </si>
  <si>
    <t>ALGEBRA LINEAL</t>
  </si>
  <si>
    <t>IIND</t>
  </si>
  <si>
    <t>204-A</t>
  </si>
  <si>
    <t>211-A</t>
  </si>
  <si>
    <t>ISC</t>
  </si>
  <si>
    <t>IMC</t>
  </si>
  <si>
    <t>II</t>
  </si>
  <si>
    <t>III</t>
  </si>
  <si>
    <t>IV</t>
  </si>
  <si>
    <t>V</t>
  </si>
  <si>
    <t>CALCULO DIFERENCIAL</t>
  </si>
  <si>
    <t>101-A</t>
  </si>
  <si>
    <t>110-A</t>
  </si>
  <si>
    <t>307-A</t>
  </si>
  <si>
    <t>310-A</t>
  </si>
  <si>
    <t>IINF</t>
  </si>
  <si>
    <t>IGE</t>
  </si>
  <si>
    <t>SEPTIEMBRE2023-ENERO2024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</si>
</sst>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zoomScale="85" zoomScaleNormal="85" zoomScaleSheetLayoutView="100" workbookViewId="0">
      <selection activeCell="L8" sqref="L8:N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42578125" style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2</v>
      </c>
      <c r="I8" s="32" t="s">
        <v>7</v>
      </c>
      <c r="J8" s="32"/>
      <c r="K8" s="32"/>
      <c r="L8" s="33" t="s">
        <v>54</v>
      </c>
      <c r="M8" s="33"/>
      <c r="N8" s="33"/>
    </row>
    <row r="10" spans="1:14" x14ac:dyDescent="0.2">
      <c r="A10" s="4" t="s">
        <v>8</v>
      </c>
      <c r="B10" s="33" t="s">
        <v>35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47</v>
      </c>
      <c r="B14" s="9">
        <v>1</v>
      </c>
      <c r="C14" s="9" t="s">
        <v>48</v>
      </c>
      <c r="D14" s="9" t="s">
        <v>38</v>
      </c>
      <c r="E14" s="9">
        <v>25</v>
      </c>
      <c r="F14" s="9">
        <v>25</v>
      </c>
      <c r="G14" s="9"/>
      <c r="H14" s="10"/>
      <c r="I14" s="9"/>
      <c r="J14" s="10"/>
      <c r="K14" s="9"/>
      <c r="L14" s="10"/>
      <c r="M14" s="9">
        <v>88</v>
      </c>
      <c r="N14" s="15">
        <v>0.56000000000000005</v>
      </c>
    </row>
    <row r="15" spans="1:14" s="11" customFormat="1" x14ac:dyDescent="0.2">
      <c r="A15" s="8" t="s">
        <v>47</v>
      </c>
      <c r="B15" s="9">
        <v>1</v>
      </c>
      <c r="C15" s="9" t="s">
        <v>49</v>
      </c>
      <c r="D15" s="9" t="s">
        <v>52</v>
      </c>
      <c r="E15" s="9">
        <v>36</v>
      </c>
      <c r="F15" s="9">
        <v>33</v>
      </c>
      <c r="G15" s="9"/>
      <c r="H15" s="10"/>
      <c r="I15" s="9"/>
      <c r="J15" s="10"/>
      <c r="K15" s="9"/>
      <c r="L15" s="10"/>
      <c r="M15" s="9">
        <v>74</v>
      </c>
      <c r="N15" s="15">
        <v>0.44</v>
      </c>
    </row>
    <row r="16" spans="1:14" s="11" customFormat="1" x14ac:dyDescent="0.2">
      <c r="A16" s="8" t="s">
        <v>36</v>
      </c>
      <c r="B16" s="9">
        <v>1</v>
      </c>
      <c r="C16" s="9" t="s">
        <v>50</v>
      </c>
      <c r="D16" s="9" t="s">
        <v>53</v>
      </c>
      <c r="E16" s="9">
        <v>36</v>
      </c>
      <c r="F16" s="9">
        <v>33</v>
      </c>
      <c r="G16" s="9"/>
      <c r="H16" s="10"/>
      <c r="I16" s="9"/>
      <c r="J16" s="10"/>
      <c r="K16" s="9"/>
      <c r="L16" s="10"/>
      <c r="M16" s="9">
        <v>85</v>
      </c>
      <c r="N16" s="15">
        <v>0.75</v>
      </c>
    </row>
    <row r="17" spans="1:18" s="11" customFormat="1" x14ac:dyDescent="0.2">
      <c r="A17" s="8" t="s">
        <v>37</v>
      </c>
      <c r="B17" s="9">
        <v>1</v>
      </c>
      <c r="C17" s="9" t="s">
        <v>51</v>
      </c>
      <c r="D17" s="9" t="s">
        <v>52</v>
      </c>
      <c r="E17" s="9">
        <v>24</v>
      </c>
      <c r="F17" s="9">
        <v>24</v>
      </c>
      <c r="G17" s="9"/>
      <c r="H17" s="10"/>
      <c r="I17" s="9"/>
      <c r="J17" s="10"/>
      <c r="K17" s="9"/>
      <c r="L17" s="10"/>
      <c r="M17" s="9">
        <v>89</v>
      </c>
      <c r="N17" s="15">
        <v>0.92</v>
      </c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121</v>
      </c>
      <c r="F28" s="17">
        <f>SUM(F14:F27)</f>
        <v>115</v>
      </c>
      <c r="G28" s="17">
        <f>SUM(G14:G27)</f>
        <v>0</v>
      </c>
      <c r="H28" s="18">
        <f>SUM(F28:G28)/E28</f>
        <v>0.95041322314049592</v>
      </c>
      <c r="I28" s="17">
        <f t="shared" ref="I28" si="0">(E28-SUM(F28:G28))-K28</f>
        <v>6</v>
      </c>
      <c r="J28" s="18">
        <f t="shared" ref="J28" si="1">I28/E28</f>
        <v>4.9586776859504134E-2</v>
      </c>
      <c r="K28" s="17">
        <f>SUM(K14:K27)</f>
        <v>0</v>
      </c>
      <c r="L28" s="18">
        <f t="shared" ref="L28" si="2">K28/E28</f>
        <v>0</v>
      </c>
      <c r="M28" s="17">
        <f>AVERAGE(M14:M27)</f>
        <v>84</v>
      </c>
      <c r="N28" s="19">
        <f>AVERAGE(N14:N27)</f>
        <v>0.66749999999999998</v>
      </c>
    </row>
    <row r="30" spans="1:18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HUMBERTO VEGA MULATO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7" zoomScale="85" zoomScaleNormal="85" zoomScaleSheetLayoutView="100" workbookViewId="0">
      <selection activeCell="N19" sqref="N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SEPTIEMBRE2023-ENERO2024</v>
      </c>
      <c r="M8" s="33"/>
      <c r="N8" s="33"/>
    </row>
    <row r="10" spans="1:14" x14ac:dyDescent="0.2">
      <c r="A10" s="4" t="s">
        <v>8</v>
      </c>
      <c r="B10" s="33" t="str">
        <f>'1'!B10</f>
        <v>ING. HUMBERTO VEGA MULATO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CALCULO DIFERENCIAL</v>
      </c>
      <c r="B14" s="9" t="s">
        <v>43</v>
      </c>
      <c r="C14" s="9" t="str">
        <f>'1'!C14</f>
        <v>101-A</v>
      </c>
      <c r="D14" s="9" t="str">
        <f>'1'!D14</f>
        <v>IIND</v>
      </c>
      <c r="E14" s="9">
        <f>'1'!E14</f>
        <v>25</v>
      </c>
      <c r="F14" s="9">
        <v>25</v>
      </c>
      <c r="G14" s="9"/>
      <c r="H14" s="10"/>
      <c r="I14" s="9"/>
      <c r="J14" s="10"/>
      <c r="K14" s="9"/>
      <c r="L14" s="10"/>
      <c r="M14" s="9">
        <v>80</v>
      </c>
      <c r="N14" s="15">
        <v>0.68</v>
      </c>
    </row>
    <row r="15" spans="1:14" s="11" customFormat="1" x14ac:dyDescent="0.2">
      <c r="A15" s="9" t="str">
        <f>'1'!A15</f>
        <v>CALCULO DIFERENCIAL</v>
      </c>
      <c r="B15" s="9" t="s">
        <v>43</v>
      </c>
      <c r="C15" s="9" t="str">
        <f>'1'!C15</f>
        <v>110-A</v>
      </c>
      <c r="D15" s="9" t="str">
        <f>'1'!D15</f>
        <v>IINF</v>
      </c>
      <c r="E15" s="9">
        <f>'1'!E15</f>
        <v>36</v>
      </c>
      <c r="F15" s="9">
        <v>36</v>
      </c>
      <c r="G15" s="9"/>
      <c r="H15" s="10"/>
      <c r="I15" s="9"/>
      <c r="J15" s="10"/>
      <c r="K15" s="9"/>
      <c r="L15" s="10"/>
      <c r="M15" s="9">
        <v>80</v>
      </c>
      <c r="N15" s="15">
        <v>0.94</v>
      </c>
    </row>
    <row r="16" spans="1:14" s="11" customFormat="1" x14ac:dyDescent="0.2">
      <c r="A16" s="9" t="str">
        <f>'1'!A16</f>
        <v>ALGEBRALINEAL</v>
      </c>
      <c r="B16" s="9" t="s">
        <v>43</v>
      </c>
      <c r="C16" s="9" t="str">
        <f>'1'!C16</f>
        <v>307-A</v>
      </c>
      <c r="D16" s="9" t="str">
        <f>'1'!D16</f>
        <v>IGE</v>
      </c>
      <c r="E16" s="9">
        <f>'1'!E16</f>
        <v>36</v>
      </c>
      <c r="F16" s="9">
        <v>36</v>
      </c>
      <c r="G16" s="9"/>
      <c r="H16" s="10"/>
      <c r="I16" s="9"/>
      <c r="J16" s="10"/>
      <c r="K16" s="9"/>
      <c r="L16" s="10"/>
      <c r="M16" s="9">
        <v>80</v>
      </c>
      <c r="N16" s="15">
        <v>1</v>
      </c>
    </row>
    <row r="17" spans="1:14" s="11" customFormat="1" x14ac:dyDescent="0.2">
      <c r="A17" s="9" t="str">
        <f>'1'!A17</f>
        <v>ALGEBRA LINEAL</v>
      </c>
      <c r="B17" s="9" t="s">
        <v>43</v>
      </c>
      <c r="C17" s="9" t="str">
        <f>'1'!C17</f>
        <v>310-A</v>
      </c>
      <c r="D17" s="9" t="str">
        <f>'1'!D17</f>
        <v>IINF</v>
      </c>
      <c r="E17" s="9">
        <f>'1'!E17</f>
        <v>24</v>
      </c>
      <c r="F17" s="9">
        <v>22</v>
      </c>
      <c r="G17" s="9"/>
      <c r="H17" s="10"/>
      <c r="I17" s="9"/>
      <c r="J17" s="10"/>
      <c r="K17" s="9"/>
      <c r="L17" s="10"/>
      <c r="M17" s="9">
        <v>78</v>
      </c>
      <c r="N17" s="15">
        <v>0.92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121</v>
      </c>
      <c r="F28" s="17">
        <f>SUM(F14:F27)</f>
        <v>119</v>
      </c>
      <c r="G28" s="17">
        <f>SUM(G14:G27)</f>
        <v>0</v>
      </c>
      <c r="H28" s="18">
        <f>SUM(F28:G28)/E28</f>
        <v>0.98347107438016534</v>
      </c>
      <c r="I28" s="17">
        <f t="shared" ref="I28" si="0">(E28-SUM(F28:G28))-K28</f>
        <v>2</v>
      </c>
      <c r="J28" s="18">
        <f t="shared" ref="J28" si="1">I28/E28</f>
        <v>1.6528925619834711E-2</v>
      </c>
      <c r="K28" s="17">
        <f>SUM(K14:K27)</f>
        <v>0</v>
      </c>
      <c r="L28" s="18">
        <f t="shared" ref="L28" si="2">K28/E28</f>
        <v>0</v>
      </c>
      <c r="M28" s="17">
        <f>AVERAGE(M14:M27)</f>
        <v>79.5</v>
      </c>
      <c r="N28" s="19">
        <f>AVERAGE(N14:N27)</f>
        <v>0.88500000000000001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HUMBERTO VEGA MULATO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85" zoomScaleNormal="85" zoomScaleSheetLayoutView="100" workbookViewId="0">
      <selection activeCell="L8" sqref="L8:N8"/>
    </sheetView>
  </sheetViews>
  <sheetFormatPr baseColWidth="10" defaultColWidth="11.42578125" defaultRowHeight="12.75" x14ac:dyDescent="0.2"/>
  <cols>
    <col min="1" max="1" width="38.5703125" style="1" bestFit="1" customWidth="1"/>
    <col min="2" max="2" width="5.85546875" style="1" customWidth="1"/>
    <col min="3" max="3" width="7.42578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SEPTIEMBRE2023-ENERO2024</v>
      </c>
      <c r="M8" s="33"/>
      <c r="N8" s="33"/>
    </row>
    <row r="10" spans="1:14" x14ac:dyDescent="0.2">
      <c r="A10" s="4" t="s">
        <v>8</v>
      </c>
      <c r="B10" s="33" t="str">
        <f>'1'!B10</f>
        <v>ING. HUMBERTO VEGA MULATO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CALCULO DIFERENCIAL</v>
      </c>
      <c r="B14" s="9" t="s">
        <v>44</v>
      </c>
      <c r="C14" s="9" t="str">
        <f>'1'!C14</f>
        <v>101-A</v>
      </c>
      <c r="D14" s="9" t="str">
        <f>'1'!D14</f>
        <v>IIND</v>
      </c>
      <c r="E14" s="9">
        <f>'1'!E14</f>
        <v>25</v>
      </c>
      <c r="F14" s="9">
        <v>21</v>
      </c>
      <c r="G14" s="9"/>
      <c r="H14" s="10"/>
      <c r="I14" s="9"/>
      <c r="J14" s="10"/>
      <c r="K14" s="9"/>
      <c r="L14" s="10"/>
      <c r="M14" s="9">
        <v>77</v>
      </c>
      <c r="N14" s="15">
        <v>0.76</v>
      </c>
    </row>
    <row r="15" spans="1:14" s="11" customFormat="1" x14ac:dyDescent="0.2">
      <c r="A15" s="9" t="str">
        <f>'1'!A15</f>
        <v>CALCULO DIFERENCIAL</v>
      </c>
      <c r="B15" s="9" t="s">
        <v>44</v>
      </c>
      <c r="C15" s="9" t="str">
        <f>'1'!C15</f>
        <v>110-A</v>
      </c>
      <c r="D15" s="9" t="str">
        <f>'1'!D15</f>
        <v>IINF</v>
      </c>
      <c r="E15" s="9">
        <f>'1'!E15</f>
        <v>36</v>
      </c>
      <c r="F15" s="9">
        <v>27</v>
      </c>
      <c r="G15" s="9"/>
      <c r="H15" s="10"/>
      <c r="I15" s="9"/>
      <c r="J15" s="10"/>
      <c r="K15" s="9"/>
      <c r="L15" s="10"/>
      <c r="M15" s="9">
        <v>70</v>
      </c>
      <c r="N15" s="15">
        <v>0.75</v>
      </c>
    </row>
    <row r="16" spans="1:14" s="11" customFormat="1" x14ac:dyDescent="0.2">
      <c r="A16" s="9" t="str">
        <f>'1'!A16</f>
        <v>ALGEBRALINEAL</v>
      </c>
      <c r="B16" s="9" t="s">
        <v>44</v>
      </c>
      <c r="C16" s="9" t="str">
        <f>'1'!C16</f>
        <v>307-A</v>
      </c>
      <c r="D16" s="9" t="str">
        <f>'1'!D16</f>
        <v>IGE</v>
      </c>
      <c r="E16" s="9">
        <f>'1'!E16</f>
        <v>36</v>
      </c>
      <c r="F16" s="9">
        <v>32</v>
      </c>
      <c r="G16" s="9"/>
      <c r="H16" s="10"/>
      <c r="I16" s="9"/>
      <c r="J16" s="10"/>
      <c r="K16" s="9"/>
      <c r="L16" s="10"/>
      <c r="M16" s="9">
        <v>67</v>
      </c>
      <c r="N16" s="15">
        <v>0.69</v>
      </c>
    </row>
    <row r="17" spans="1:14" s="11" customFormat="1" x14ac:dyDescent="0.2">
      <c r="A17" s="9" t="str">
        <f>'1'!A17</f>
        <v>ALGEBRA LINEAL</v>
      </c>
      <c r="B17" s="9" t="s">
        <v>44</v>
      </c>
      <c r="C17" s="9" t="str">
        <f>'1'!C17</f>
        <v>310-A</v>
      </c>
      <c r="D17" s="9" t="str">
        <f>'1'!D17</f>
        <v>IINF</v>
      </c>
      <c r="E17" s="9">
        <f>'1'!E17</f>
        <v>24</v>
      </c>
      <c r="F17" s="9">
        <v>16</v>
      </c>
      <c r="G17" s="9"/>
      <c r="H17" s="10"/>
      <c r="I17" s="9"/>
      <c r="J17" s="10"/>
      <c r="K17" s="9"/>
      <c r="L17" s="10"/>
      <c r="M17" s="9">
        <v>90</v>
      </c>
      <c r="N17" s="15">
        <v>0.83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121</v>
      </c>
      <c r="F28" s="17">
        <f>SUM(F14:F27)</f>
        <v>96</v>
      </c>
      <c r="G28" s="17">
        <f>SUM(G14:G27)</f>
        <v>0</v>
      </c>
      <c r="H28" s="18">
        <f>SUM(F28:G28)/E28</f>
        <v>0.79338842975206614</v>
      </c>
      <c r="I28" s="17">
        <f t="shared" ref="I28" si="0">(E28-SUM(F28:G28))-K28</f>
        <v>25</v>
      </c>
      <c r="J28" s="18">
        <f t="shared" ref="J28" si="1">I28/E28</f>
        <v>0.20661157024793389</v>
      </c>
      <c r="K28" s="17">
        <f>SUM(K14:K27)</f>
        <v>0</v>
      </c>
      <c r="L28" s="18">
        <f t="shared" ref="L28" si="2">K28/E28</f>
        <v>0</v>
      </c>
      <c r="M28" s="17">
        <f>AVERAGE(M14:M27)</f>
        <v>76</v>
      </c>
      <c r="N28" s="19">
        <f>AVERAGE(N14:N27)</f>
        <v>0.75750000000000006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HUMBERTO VEGA MULATO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N23" sqref="N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855468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SEPTIEMBRE2023-ENERO2024</v>
      </c>
      <c r="M8" s="33"/>
      <c r="N8" s="33"/>
    </row>
    <row r="10" spans="1:14" x14ac:dyDescent="0.2">
      <c r="A10" s="4" t="s">
        <v>8</v>
      </c>
      <c r="B10" s="33" t="str">
        <f>'1'!B10</f>
        <v>ING. HUMBERTO VEGA MULATO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CALCULO DIFERENCIAL</v>
      </c>
      <c r="B14" s="9" t="s">
        <v>45</v>
      </c>
      <c r="C14" s="9" t="str">
        <f>'1'!C14</f>
        <v>101-A</v>
      </c>
      <c r="D14" s="9" t="str">
        <f>'1'!D14</f>
        <v>IIND</v>
      </c>
      <c r="E14" s="9">
        <f>'1'!E14</f>
        <v>25</v>
      </c>
      <c r="F14" s="9">
        <v>34</v>
      </c>
      <c r="G14" s="9"/>
      <c r="H14" s="10"/>
      <c r="I14" s="9"/>
      <c r="J14" s="10"/>
      <c r="K14" s="9"/>
      <c r="L14" s="10"/>
      <c r="M14" s="9">
        <v>84</v>
      </c>
      <c r="N14" s="15">
        <v>0.3</v>
      </c>
    </row>
    <row r="15" spans="1:14" s="11" customFormat="1" x14ac:dyDescent="0.2">
      <c r="A15" s="9" t="str">
        <f>'1'!A15</f>
        <v>CALCULO DIFERENCIAL</v>
      </c>
      <c r="B15" s="9" t="s">
        <v>45</v>
      </c>
      <c r="C15" s="9" t="str">
        <f>'1'!C15</f>
        <v>110-A</v>
      </c>
      <c r="D15" s="9" t="str">
        <f>'1'!D15</f>
        <v>IINF</v>
      </c>
      <c r="E15" s="9">
        <f>'1'!E15</f>
        <v>36</v>
      </c>
      <c r="F15" s="9">
        <v>34</v>
      </c>
      <c r="G15" s="9"/>
      <c r="H15" s="10"/>
      <c r="I15" s="9"/>
      <c r="J15" s="10"/>
      <c r="K15" s="9"/>
      <c r="L15" s="10"/>
      <c r="M15" s="9">
        <v>80</v>
      </c>
      <c r="N15" s="15">
        <v>0.97</v>
      </c>
    </row>
    <row r="16" spans="1:14" s="11" customFormat="1" x14ac:dyDescent="0.2">
      <c r="A16" s="9" t="str">
        <f>'1'!A16</f>
        <v>ALGEBRALINEAL</v>
      </c>
      <c r="B16" s="9" t="s">
        <v>45</v>
      </c>
      <c r="C16" s="9" t="str">
        <f>'1'!C16</f>
        <v>307-A</v>
      </c>
      <c r="D16" s="9" t="str">
        <f>'1'!D16</f>
        <v>IGE</v>
      </c>
      <c r="E16" s="9">
        <v>36</v>
      </c>
      <c r="F16" s="9">
        <v>35</v>
      </c>
      <c r="G16" s="9"/>
      <c r="H16" s="10"/>
      <c r="I16" s="9"/>
      <c r="J16" s="10"/>
      <c r="K16" s="9"/>
      <c r="L16" s="10"/>
      <c r="M16" s="9">
        <v>97</v>
      </c>
      <c r="N16" s="15">
        <v>0.92</v>
      </c>
    </row>
    <row r="17" spans="1:14" s="11" customFormat="1" x14ac:dyDescent="0.2">
      <c r="A17" s="9" t="s">
        <v>37</v>
      </c>
      <c r="B17" s="9" t="s">
        <v>45</v>
      </c>
      <c r="C17" s="9" t="str">
        <f>'1'!C17</f>
        <v>310-A</v>
      </c>
      <c r="D17" s="9" t="str">
        <f>'1'!D17</f>
        <v>IINF</v>
      </c>
      <c r="E17" s="9">
        <f>'1'!E17</f>
        <v>24</v>
      </c>
      <c r="F17" s="9">
        <v>17</v>
      </c>
      <c r="G17" s="9"/>
      <c r="H17" s="10"/>
      <c r="I17" s="9"/>
      <c r="J17" s="10"/>
      <c r="K17" s="9"/>
      <c r="L17" s="10"/>
      <c r="M17" s="9">
        <v>95</v>
      </c>
      <c r="N17" s="15">
        <v>0.85</v>
      </c>
    </row>
    <row r="18" spans="1:14" s="11" customFormat="1" x14ac:dyDescent="0.2">
      <c r="A18" s="9" t="s">
        <v>37</v>
      </c>
      <c r="B18" s="9" t="s">
        <v>46</v>
      </c>
      <c r="C18" s="9" t="s">
        <v>39</v>
      </c>
      <c r="D18" s="9" t="s">
        <v>41</v>
      </c>
      <c r="E18" s="9">
        <v>36</v>
      </c>
      <c r="F18" s="9">
        <v>34</v>
      </c>
      <c r="G18" s="9"/>
      <c r="H18" s="10"/>
      <c r="I18" s="9"/>
      <c r="J18" s="10"/>
      <c r="K18" s="9"/>
      <c r="L18" s="10"/>
      <c r="M18" s="9">
        <v>97</v>
      </c>
      <c r="N18" s="15">
        <v>0.92</v>
      </c>
    </row>
    <row r="19" spans="1:14" s="11" customFormat="1" x14ac:dyDescent="0.2">
      <c r="A19" s="9" t="s">
        <v>37</v>
      </c>
      <c r="B19" s="9" t="s">
        <v>46</v>
      </c>
      <c r="C19" s="9" t="s">
        <v>40</v>
      </c>
      <c r="D19" s="9" t="s">
        <v>42</v>
      </c>
      <c r="E19" s="9">
        <v>19</v>
      </c>
      <c r="F19" s="9">
        <v>17</v>
      </c>
      <c r="G19" s="9"/>
      <c r="H19" s="10"/>
      <c r="I19" s="9"/>
      <c r="J19" s="10"/>
      <c r="K19" s="9"/>
      <c r="L19" s="10"/>
      <c r="M19" s="9">
        <v>95</v>
      </c>
      <c r="N19" s="15">
        <v>0.85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176</v>
      </c>
      <c r="F28" s="17">
        <f>SUM(F14:F27)</f>
        <v>171</v>
      </c>
      <c r="G28" s="17">
        <f>SUM(G14:G27)</f>
        <v>0</v>
      </c>
      <c r="H28" s="18">
        <f>SUM(F28:G28)/E28</f>
        <v>0.97159090909090906</v>
      </c>
      <c r="I28" s="17">
        <f t="shared" ref="I28" si="0">(E28-SUM(F28:G28))-K28</f>
        <v>5</v>
      </c>
      <c r="J28" s="18">
        <f t="shared" ref="J28" si="1">I28/E28</f>
        <v>2.8409090909090908E-2</v>
      </c>
      <c r="K28" s="17">
        <f>SUM(K14:K27)</f>
        <v>0</v>
      </c>
      <c r="L28" s="18">
        <f t="shared" ref="L28" si="2">K28/E28</f>
        <v>0</v>
      </c>
      <c r="M28" s="17">
        <f>AVERAGE(M14:M27)</f>
        <v>91.333333333333329</v>
      </c>
      <c r="N28" s="19">
        <f>AVERAGE(N14:N27)</f>
        <v>0.80166666666666664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HUMBERTO VEGA MULATO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7"/>
  <sheetViews>
    <sheetView topLeftCell="A8" zoomScale="80" zoomScaleNormal="80" zoomScaleSheetLayoutView="100" workbookViewId="0">
      <selection activeCell="P20" sqref="P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140625" style="1" customWidth="1"/>
    <col min="4" max="4" width="18.570312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SEPTIEMBRE2023-ENERO2024</v>
      </c>
      <c r="M8" s="33"/>
      <c r="N8" s="33"/>
    </row>
    <row r="10" spans="1:14" x14ac:dyDescent="0.2">
      <c r="A10" s="4" t="s">
        <v>8</v>
      </c>
      <c r="B10" s="33" t="str">
        <f>'1'!B10</f>
        <v>ING. HUMBERTO VEGA MULATO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CALCULO DIFERENCIAL</v>
      </c>
      <c r="B14" s="9" t="s">
        <v>18</v>
      </c>
      <c r="C14" s="9" t="str">
        <f>'1'!C14</f>
        <v>101-A</v>
      </c>
      <c r="D14" s="9" t="str">
        <f>'1'!D14</f>
        <v>IIND</v>
      </c>
      <c r="E14" s="9">
        <f>'1'!E14</f>
        <v>25</v>
      </c>
      <c r="F14" s="9">
        <v>34</v>
      </c>
      <c r="G14" s="9">
        <v>0</v>
      </c>
      <c r="H14" s="10">
        <f t="shared" ref="H14:H17" si="0">F14/E14</f>
        <v>1.36</v>
      </c>
      <c r="I14" s="9">
        <f t="shared" ref="I14:I18" si="1">(E14-SUM(F14:G14))-K14</f>
        <v>-9</v>
      </c>
      <c r="J14" s="10">
        <f t="shared" ref="J14:J18" si="2">I14/E14</f>
        <v>-0.36</v>
      </c>
      <c r="K14" s="9">
        <v>0</v>
      </c>
      <c r="L14" s="10">
        <f t="shared" ref="L14:L18" si="3">K14/E14</f>
        <v>0</v>
      </c>
      <c r="M14" s="9">
        <v>87</v>
      </c>
      <c r="N14" s="15">
        <v>0.76</v>
      </c>
    </row>
    <row r="15" spans="1:14" s="11" customFormat="1" x14ac:dyDescent="0.2">
      <c r="A15" s="9" t="str">
        <f>'1'!A15</f>
        <v>CALCULO DIFERENCIAL</v>
      </c>
      <c r="B15" s="9" t="s">
        <v>18</v>
      </c>
      <c r="C15" s="9" t="str">
        <f>'1'!C15</f>
        <v>110-A</v>
      </c>
      <c r="D15" s="9" t="str">
        <f>'1'!D15</f>
        <v>IINF</v>
      </c>
      <c r="E15" s="9">
        <f>'1'!E15</f>
        <v>36</v>
      </c>
      <c r="F15" s="9">
        <v>34</v>
      </c>
      <c r="G15" s="9">
        <v>0</v>
      </c>
      <c r="H15" s="10">
        <f t="shared" si="0"/>
        <v>0.94444444444444442</v>
      </c>
      <c r="I15" s="9">
        <v>1</v>
      </c>
      <c r="J15" s="10">
        <f t="shared" si="2"/>
        <v>2.7777777777777776E-2</v>
      </c>
      <c r="K15" s="9">
        <v>0</v>
      </c>
      <c r="L15" s="10">
        <f t="shared" si="3"/>
        <v>0</v>
      </c>
      <c r="M15" s="9">
        <v>86</v>
      </c>
      <c r="N15" s="15">
        <v>0.69</v>
      </c>
    </row>
    <row r="16" spans="1:14" s="11" customFormat="1" x14ac:dyDescent="0.2">
      <c r="A16" s="9" t="str">
        <f>'1'!A16</f>
        <v>ALGEBRALINEAL</v>
      </c>
      <c r="B16" s="9" t="s">
        <v>18</v>
      </c>
      <c r="C16" s="9" t="str">
        <f>'1'!C16</f>
        <v>307-A</v>
      </c>
      <c r="D16" s="9" t="str">
        <f>'1'!D16</f>
        <v>IGE</v>
      </c>
      <c r="E16" s="9">
        <v>36</v>
      </c>
      <c r="F16" s="9">
        <v>35</v>
      </c>
      <c r="G16" s="9">
        <v>0</v>
      </c>
      <c r="H16" s="10">
        <f t="shared" si="0"/>
        <v>0.97222222222222221</v>
      </c>
      <c r="I16" s="9">
        <v>1</v>
      </c>
      <c r="J16" s="10">
        <f t="shared" si="2"/>
        <v>2.7777777777777776E-2</v>
      </c>
      <c r="K16" s="9">
        <v>0</v>
      </c>
      <c r="L16" s="10">
        <f t="shared" si="3"/>
        <v>0</v>
      </c>
      <c r="M16" s="9">
        <v>89</v>
      </c>
      <c r="N16" s="15">
        <v>0.89</v>
      </c>
    </row>
    <row r="17" spans="1:14" s="11" customFormat="1" x14ac:dyDescent="0.2">
      <c r="A17" s="9" t="str">
        <f>'1'!A17</f>
        <v>ALGEBRA LINEAL</v>
      </c>
      <c r="B17" s="9" t="s">
        <v>18</v>
      </c>
      <c r="C17" s="9" t="str">
        <f>'1'!C17</f>
        <v>310-A</v>
      </c>
      <c r="D17" s="9" t="str">
        <f>'1'!D17</f>
        <v>IINF</v>
      </c>
      <c r="E17" s="9">
        <v>18</v>
      </c>
      <c r="F17" s="9">
        <v>16</v>
      </c>
      <c r="G17" s="9">
        <v>0</v>
      </c>
      <c r="H17" s="10">
        <f t="shared" si="0"/>
        <v>0.88888888888888884</v>
      </c>
      <c r="I17" s="9">
        <v>2</v>
      </c>
      <c r="J17" s="10">
        <f t="shared" si="2"/>
        <v>0.1111111111111111</v>
      </c>
      <c r="K17" s="9">
        <v>0</v>
      </c>
      <c r="L17" s="10">
        <f t="shared" si="3"/>
        <v>0</v>
      </c>
      <c r="M17" s="9">
        <v>84</v>
      </c>
      <c r="N17" s="15">
        <v>0.89</v>
      </c>
    </row>
    <row r="18" spans="1:14" ht="13.5" thickBot="1" x14ac:dyDescent="0.25">
      <c r="A18" s="16" t="s">
        <v>24</v>
      </c>
      <c r="B18" s="17" t="s">
        <v>25</v>
      </c>
      <c r="C18" s="17" t="s">
        <v>25</v>
      </c>
      <c r="D18" s="17" t="s">
        <v>25</v>
      </c>
      <c r="E18" s="17">
        <f>SUM(E14:E17)</f>
        <v>115</v>
      </c>
      <c r="F18" s="17">
        <f>SUM(F14:F17)</f>
        <v>119</v>
      </c>
      <c r="G18" s="17">
        <f>SUM(G14:G17)</f>
        <v>0</v>
      </c>
      <c r="H18" s="18">
        <f>SUM(F18:G18)/E18</f>
        <v>1.0347826086956522</v>
      </c>
      <c r="I18" s="17">
        <f t="shared" si="1"/>
        <v>-4</v>
      </c>
      <c r="J18" s="18">
        <f t="shared" si="2"/>
        <v>-3.4782608695652174E-2</v>
      </c>
      <c r="K18" s="17">
        <f>SUM(K14:K17)</f>
        <v>0</v>
      </c>
      <c r="L18" s="18">
        <f t="shared" si="3"/>
        <v>0</v>
      </c>
      <c r="M18" s="17">
        <f>AVERAGE(M14:M17)</f>
        <v>86.5</v>
      </c>
      <c r="N18" s="19">
        <f>AVERAGE(N14:N17)</f>
        <v>0.8075</v>
      </c>
    </row>
    <row r="20" spans="1:14" ht="120" customHeight="1" x14ac:dyDescent="0.2">
      <c r="A20" s="29" t="s">
        <v>26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2" spans="1:14" x14ac:dyDescent="0.2">
      <c r="A22" s="12"/>
    </row>
    <row r="23" spans="1:14" x14ac:dyDescent="0.2">
      <c r="B23" s="36" t="s">
        <v>27</v>
      </c>
      <c r="C23" s="36"/>
      <c r="D23" s="36"/>
      <c r="G23" s="21" t="s">
        <v>28</v>
      </c>
      <c r="H23" s="21"/>
      <c r="I23" s="21"/>
      <c r="J23" s="21"/>
    </row>
    <row r="24" spans="1:14" ht="62.25" customHeight="1" x14ac:dyDescent="0.2">
      <c r="B24" s="37"/>
      <c r="C24" s="37"/>
      <c r="D24" s="37"/>
      <c r="G24" s="33"/>
      <c r="H24" s="33"/>
      <c r="I24" s="33"/>
      <c r="J24" s="33"/>
    </row>
    <row r="25" spans="1:14" hidden="1" x14ac:dyDescent="0.2">
      <c r="A25" s="38" t="e">
        <v>#REF!</v>
      </c>
      <c r="B25" s="38"/>
      <c r="C25" s="6"/>
      <c r="E25" s="38"/>
      <c r="F25" s="38"/>
      <c r="G25" s="38"/>
      <c r="H25" s="38"/>
    </row>
    <row r="26" spans="1:14" hidden="1" x14ac:dyDescent="0.2"/>
    <row r="27" spans="1:14" ht="45" customHeight="1" x14ac:dyDescent="0.2">
      <c r="B27" s="39" t="str">
        <f>B10</f>
        <v>ING. HUMBERTO VEGA MULATO</v>
      </c>
      <c r="C27" s="39"/>
      <c r="D27" s="39"/>
      <c r="E27" s="13"/>
      <c r="F27" s="13"/>
      <c r="G27" s="39"/>
      <c r="H27" s="39"/>
      <c r="I27" s="39"/>
      <c r="J27" s="39"/>
    </row>
  </sheetData>
  <mergeCells count="31">
    <mergeCell ref="A25:B25"/>
    <mergeCell ref="E25:H25"/>
    <mergeCell ref="B27:D27"/>
    <mergeCell ref="G27:J27"/>
    <mergeCell ref="M12:M13"/>
    <mergeCell ref="N12:N13"/>
    <mergeCell ref="A20:N20"/>
    <mergeCell ref="B24:D24"/>
    <mergeCell ref="G24:J24"/>
    <mergeCell ref="B23:D23"/>
    <mergeCell ref="G23:J2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User-Pc</cp:lastModifiedBy>
  <cp:revision/>
  <dcterms:created xsi:type="dcterms:W3CDTF">2021-11-22T14:45:25Z</dcterms:created>
  <dcterms:modified xsi:type="dcterms:W3CDTF">2023-11-27T19:36:14Z</dcterms:modified>
  <cp:category/>
  <cp:contentStatus/>
</cp:coreProperties>
</file>