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F:\SEMESTRE AGOSTO-DICIEMBRE 2023\REPORTE 4SGI\"/>
    </mc:Choice>
  </mc:AlternateContent>
  <xr:revisionPtr revIDLastSave="0" documentId="13_ncr:1_{FBCE652E-14AB-4B94-85BB-823E1682D36F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10" l="1"/>
  <c r="J14" i="10"/>
  <c r="H14" i="10"/>
  <c r="A14" i="22"/>
  <c r="C14" i="22"/>
  <c r="D14" i="22"/>
  <c r="E14" i="22"/>
  <c r="H14" i="22"/>
  <c r="I14" i="22"/>
  <c r="J14" i="22"/>
  <c r="L14" i="22"/>
  <c r="A15" i="22"/>
  <c r="C15" i="22"/>
  <c r="D15" i="22"/>
  <c r="E15" i="22"/>
  <c r="H15" i="22"/>
  <c r="I15" i="22"/>
  <c r="J15" i="22"/>
  <c r="L15" i="22"/>
  <c r="A16" i="22"/>
  <c r="C16" i="22"/>
  <c r="D16" i="22"/>
  <c r="E16" i="22"/>
  <c r="H16" i="22"/>
  <c r="I16" i="22"/>
  <c r="J16" i="22"/>
  <c r="L16" i="22"/>
  <c r="A17" i="22"/>
  <c r="C17" i="22"/>
  <c r="D17" i="22"/>
  <c r="E17" i="22"/>
  <c r="H17" i="22"/>
  <c r="I17" i="22"/>
  <c r="J17" i="22"/>
  <c r="L17" i="22"/>
  <c r="B37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I21" i="24"/>
  <c r="J21" i="24" s="1"/>
  <c r="I20" i="24"/>
  <c r="J20" i="24" s="1"/>
  <c r="I19" i="24"/>
  <c r="J19" i="24" s="1"/>
  <c r="I18" i="24"/>
  <c r="J18" i="24" s="1"/>
  <c r="I17" i="24"/>
  <c r="J17" i="24" s="1"/>
  <c r="I16" i="24"/>
  <c r="J16" i="24" s="1"/>
  <c r="A16" i="24"/>
  <c r="I15" i="24"/>
  <c r="J15" i="24" s="1"/>
  <c r="D15" i="24"/>
  <c r="I14" i="24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<sst xmlns="http://schemas.openxmlformats.org/spreadsheetml/2006/main" count="220" uniqueCount="54">
  <si>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</si>
  <si>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</si>
  <si>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</si>
  <si>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</si>
  <si>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</si>
  <si>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</si>
  <si>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</si>
  <si>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</si>
  <si>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</si>
  <si>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</si>
  <si>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</si>
  <si>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</si>
  <si>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</si>
  <si>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</si>
  <si>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</si>
  <si>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</si>
  <si>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</si>
  <si>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</si>
  <si>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</si>
  <si>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</si>
  <si>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</si>
  <si>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</si>
  <si>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</si>
  <si>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</si>
  <si>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</si>
  <si>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</si>
  <si>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</si>
  <si>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</si>
  <si>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</si>
  <si>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</si>
  <si>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</si>
  <si>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</si>
  <si>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</si>
  <si>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</si>
  <si>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</si>
  <si>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PABLO PROMOTOR CAMPECHANO</t>
  </si>
  <si>
    <t>IIND</t>
  </si>
  <si>
    <t>IMCT</t>
  </si>
  <si>
    <t>IGEM</t>
  </si>
  <si>
    <t>SEPTIEMBRE 2023-ENERO 2024</t>
  </si>
  <si>
    <t>CALCULO DIFERENCIAL</t>
  </si>
  <si>
    <t>CALCULO VECTORIAL</t>
  </si>
  <si>
    <t>ALGEBRA LINEAL</t>
  </si>
  <si>
    <t>307C</t>
  </si>
  <si>
    <t>301C</t>
  </si>
  <si>
    <t>311A</t>
  </si>
  <si>
    <t>111 B</t>
  </si>
  <si>
    <t>II</t>
  </si>
  <si>
    <t>DEPARTAMENTO DE CIENCIAS BASICAS</t>
  </si>
  <si>
    <t>DR. TONATIUH SOSME SANCHEZ</t>
  </si>
  <si>
    <t>III</t>
  </si>
  <si>
    <t>V</t>
  </si>
  <si>
    <t>IV</t>
  </si>
  <si>
    <t>111B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</si>
</sst>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22" zoomScale="85" zoomScaleNormal="85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3</v>
      </c>
      <c r="I8" s="32" t="s">
        <v>7</v>
      </c>
      <c r="J8" s="32"/>
      <c r="K8" s="32"/>
      <c r="L8" s="33" t="s">
        <v>39</v>
      </c>
      <c r="M8" s="33"/>
      <c r="N8" s="33"/>
    </row>
    <row r="10" spans="1:14" x14ac:dyDescent="0.2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40</v>
      </c>
      <c r="B14" s="9" t="s">
        <v>21</v>
      </c>
      <c r="C14" s="9" t="s">
        <v>46</v>
      </c>
      <c r="D14" s="9" t="s">
        <v>37</v>
      </c>
      <c r="E14" s="9">
        <v>28</v>
      </c>
      <c r="F14" s="9">
        <v>26</v>
      </c>
      <c r="G14" s="9"/>
      <c r="H14" s="10">
        <f>F14/E14</f>
        <v>0.9285714285714286</v>
      </c>
      <c r="I14" s="9">
        <v>2</v>
      </c>
      <c r="J14" s="10">
        <f>I14/E14</f>
        <v>7.1428571428571425E-2</v>
      </c>
      <c r="K14" s="9">
        <v>0</v>
      </c>
      <c r="L14" s="10">
        <f>K14/E14</f>
        <v>0</v>
      </c>
      <c r="M14" s="9">
        <v>77.849999999999994</v>
      </c>
      <c r="N14" s="15">
        <v>0.89280000000000004</v>
      </c>
    </row>
    <row r="15" spans="1:14" s="11" customFormat="1" x14ac:dyDescent="0.2">
      <c r="A15" s="8" t="s">
        <v>41</v>
      </c>
      <c r="B15" s="9" t="s">
        <v>47</v>
      </c>
      <c r="C15" s="9" t="s">
        <v>45</v>
      </c>
      <c r="D15" s="9" t="s">
        <v>37</v>
      </c>
      <c r="E15" s="9">
        <v>17</v>
      </c>
      <c r="F15" s="9">
        <v>15</v>
      </c>
      <c r="G15" s="9"/>
      <c r="H15" s="10">
        <f t="shared" ref="H15:H27" si="0">F15/E15</f>
        <v>0.88235294117647056</v>
      </c>
      <c r="I15" s="9">
        <f t="shared" ref="I15:I28" si="1">(E15-SUM(F15:G15))-K15</f>
        <v>2</v>
      </c>
      <c r="J15" s="10">
        <f t="shared" ref="J15:J28" si="2">I15/E15</f>
        <v>0.11764705882352941</v>
      </c>
      <c r="K15" s="9">
        <v>0</v>
      </c>
      <c r="L15" s="10">
        <f t="shared" ref="L15:L28" si="3">K15/E15</f>
        <v>0</v>
      </c>
      <c r="M15" s="9">
        <v>75.88</v>
      </c>
      <c r="N15" s="15">
        <v>0.76470000000000005</v>
      </c>
    </row>
    <row r="16" spans="1:14" s="11" customFormat="1" x14ac:dyDescent="0.2">
      <c r="A16" s="8" t="s">
        <v>41</v>
      </c>
      <c r="B16" s="9" t="s">
        <v>47</v>
      </c>
      <c r="C16" s="9" t="s">
        <v>44</v>
      </c>
      <c r="D16" s="9" t="s">
        <v>36</v>
      </c>
      <c r="E16" s="9">
        <v>21</v>
      </c>
      <c r="F16" s="9">
        <v>18</v>
      </c>
      <c r="G16" s="9"/>
      <c r="H16" s="10">
        <f t="shared" si="0"/>
        <v>0.8571428571428571</v>
      </c>
      <c r="I16" s="9">
        <f t="shared" si="1"/>
        <v>3</v>
      </c>
      <c r="J16" s="10">
        <f t="shared" si="2"/>
        <v>0.14285714285714285</v>
      </c>
      <c r="K16" s="9">
        <v>0</v>
      </c>
      <c r="L16" s="10">
        <f t="shared" si="3"/>
        <v>0</v>
      </c>
      <c r="M16" s="9">
        <v>70.23</v>
      </c>
      <c r="N16" s="15">
        <v>0.85709999999999997</v>
      </c>
    </row>
    <row r="17" spans="1:18" s="11" customFormat="1" x14ac:dyDescent="0.2">
      <c r="A17" s="8" t="s">
        <v>42</v>
      </c>
      <c r="B17" s="9" t="s">
        <v>47</v>
      </c>
      <c r="C17" s="9" t="s">
        <v>43</v>
      </c>
      <c r="D17" s="9" t="s">
        <v>38</v>
      </c>
      <c r="E17" s="9">
        <v>15</v>
      </c>
      <c r="F17" s="9">
        <v>15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90</v>
      </c>
      <c r="N17" s="15">
        <v>0.66659999999999997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81</v>
      </c>
      <c r="F28" s="17">
        <f>SUM(F14:F27)</f>
        <v>74</v>
      </c>
      <c r="G28" s="17">
        <f>SUM(G14:G27)</f>
        <v>0</v>
      </c>
      <c r="H28" s="18">
        <f>SUM(F28:G28)/E28</f>
        <v>0.9135802469135802</v>
      </c>
      <c r="I28" s="17">
        <f t="shared" si="1"/>
        <v>7</v>
      </c>
      <c r="J28" s="18">
        <f t="shared" si="2"/>
        <v>8.6419753086419748E-2</v>
      </c>
      <c r="K28" s="17">
        <f>SUM(K14:K27)</f>
        <v>0</v>
      </c>
      <c r="L28" s="18">
        <f t="shared" si="3"/>
        <v>0</v>
      </c>
      <c r="M28" s="17">
        <f>AVERAGE(M14:M27)</f>
        <v>78.489999999999995</v>
      </c>
      <c r="N28" s="19">
        <f>AVERAGE(N14:N27)</f>
        <v>0.79530000000000001</v>
      </c>
    </row>
    <row r="30" spans="1:18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PABLO PROMOTOR CAMPECHANO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48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 2023-ENERO 2024</v>
      </c>
      <c r="M8" s="33"/>
      <c r="N8" s="33"/>
    </row>
    <row r="10" spans="1:14" x14ac:dyDescent="0.2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CALCULO DIFERENCIAL</v>
      </c>
      <c r="B14" s="9" t="s">
        <v>21</v>
      </c>
      <c r="C14" s="9" t="str">
        <f>'1'!C14</f>
        <v>111 B</v>
      </c>
      <c r="D14" s="9" t="str">
        <f>'1'!D14</f>
        <v>IMCT</v>
      </c>
      <c r="E14" s="9">
        <f>'1'!E14</f>
        <v>28</v>
      </c>
      <c r="F14" s="9">
        <v>26</v>
      </c>
      <c r="G14" s="9"/>
      <c r="H14" s="10">
        <f t="shared" ref="H14:H27" si="0">F14/E14</f>
        <v>0.9285714285714286</v>
      </c>
      <c r="I14" s="9">
        <f t="shared" ref="I14:I28" si="1">(E14-SUM(F14:G14))-K14</f>
        <v>2</v>
      </c>
      <c r="J14" s="10">
        <f t="shared" ref="J14:J28" si="2">I14/E14</f>
        <v>7.1428571428571425E-2</v>
      </c>
      <c r="K14" s="9">
        <v>0</v>
      </c>
      <c r="L14" s="10">
        <f t="shared" ref="L14:L28" si="3">K14/E14</f>
        <v>0</v>
      </c>
      <c r="M14" s="9">
        <v>77.849999999999994</v>
      </c>
      <c r="N14" s="15">
        <v>0.89</v>
      </c>
    </row>
    <row r="15" spans="1:14" s="11" customFormat="1" x14ac:dyDescent="0.2">
      <c r="A15" s="9" t="str">
        <f>'1'!A15</f>
        <v>CALCULO VECTORIAL</v>
      </c>
      <c r="B15" s="9" t="s">
        <v>47</v>
      </c>
      <c r="C15" s="9" t="str">
        <f>'1'!C15</f>
        <v>311A</v>
      </c>
      <c r="D15" s="9" t="str">
        <f>'1'!D15</f>
        <v>IMCT</v>
      </c>
      <c r="E15" s="9">
        <f>'1'!E15</f>
        <v>17</v>
      </c>
      <c r="F15" s="9">
        <v>15</v>
      </c>
      <c r="G15" s="9"/>
      <c r="H15" s="10">
        <f t="shared" si="0"/>
        <v>0.88235294117647056</v>
      </c>
      <c r="I15" s="9">
        <f t="shared" si="1"/>
        <v>2</v>
      </c>
      <c r="J15" s="10">
        <f t="shared" si="2"/>
        <v>0.11764705882352941</v>
      </c>
      <c r="K15" s="9">
        <v>0</v>
      </c>
      <c r="L15" s="10">
        <f t="shared" si="3"/>
        <v>0</v>
      </c>
      <c r="M15" s="9">
        <v>75.88</v>
      </c>
      <c r="N15" s="15">
        <v>0.76</v>
      </c>
    </row>
    <row r="16" spans="1:14" s="11" customFormat="1" x14ac:dyDescent="0.2">
      <c r="A16" s="9" t="str">
        <f>'1'!A16</f>
        <v>CALCULO VECTORIAL</v>
      </c>
      <c r="B16" s="9" t="s">
        <v>47</v>
      </c>
      <c r="C16" s="9" t="str">
        <f>'1'!C16</f>
        <v>301C</v>
      </c>
      <c r="D16" s="9" t="str">
        <f>'1'!D16</f>
        <v>IIND</v>
      </c>
      <c r="E16" s="9">
        <f>'1'!E16</f>
        <v>21</v>
      </c>
      <c r="F16" s="9">
        <v>18</v>
      </c>
      <c r="G16" s="9"/>
      <c r="H16" s="10">
        <f t="shared" si="0"/>
        <v>0.8571428571428571</v>
      </c>
      <c r="I16" s="9">
        <f t="shared" si="1"/>
        <v>3</v>
      </c>
      <c r="J16" s="10">
        <f t="shared" si="2"/>
        <v>0.14285714285714285</v>
      </c>
      <c r="K16" s="9">
        <v>0</v>
      </c>
      <c r="L16" s="10">
        <f t="shared" si="3"/>
        <v>0</v>
      </c>
      <c r="M16" s="9">
        <v>70.23</v>
      </c>
      <c r="N16" s="15">
        <v>0.86</v>
      </c>
    </row>
    <row r="17" spans="1:14" s="11" customFormat="1" x14ac:dyDescent="0.2">
      <c r="A17" s="9" t="str">
        <f>'1'!A17</f>
        <v>ALGEBRA LINEAL</v>
      </c>
      <c r="B17" s="9" t="s">
        <v>47</v>
      </c>
      <c r="C17" s="9" t="str">
        <f>'1'!C17</f>
        <v>307C</v>
      </c>
      <c r="D17" s="9" t="str">
        <f>'1'!D17</f>
        <v>IGEM</v>
      </c>
      <c r="E17" s="9">
        <f>'1'!E17</f>
        <v>15</v>
      </c>
      <c r="F17" s="9">
        <v>15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90</v>
      </c>
      <c r="N17" s="15">
        <v>0.67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81</v>
      </c>
      <c r="F28" s="17">
        <f>SUM(F14:F27)</f>
        <v>74</v>
      </c>
      <c r="G28" s="17">
        <f>SUM(G14:G27)</f>
        <v>0</v>
      </c>
      <c r="H28" s="18">
        <f>SUM(F28:G28)/E28</f>
        <v>0.9135802469135802</v>
      </c>
      <c r="I28" s="17">
        <f t="shared" si="1"/>
        <v>7</v>
      </c>
      <c r="J28" s="18">
        <f t="shared" si="2"/>
        <v>8.6419753086419748E-2</v>
      </c>
      <c r="K28" s="17">
        <f>SUM(K14:K27)</f>
        <v>0</v>
      </c>
      <c r="L28" s="18">
        <f t="shared" si="3"/>
        <v>0</v>
      </c>
      <c r="M28" s="17">
        <f>AVERAGE(M14:M27)</f>
        <v>78.489999999999995</v>
      </c>
      <c r="N28" s="19">
        <f>AVERAGE(N14:N27)</f>
        <v>0.79499999999999993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PABLO PROMOTOR CAMPECHANO</v>
      </c>
      <c r="C37" s="39"/>
      <c r="D37" s="39"/>
      <c r="E37" s="13"/>
      <c r="F37" s="13"/>
      <c r="G37" s="39" t="s">
        <v>49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2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48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 2023-ENERO 2024</v>
      </c>
      <c r="M8" s="33"/>
      <c r="N8" s="33"/>
    </row>
    <row r="10" spans="1:14" x14ac:dyDescent="0.2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CALCULO DIFERENCIAL</v>
      </c>
      <c r="B14" s="9" t="s">
        <v>47</v>
      </c>
      <c r="C14" s="9" t="str">
        <f>'1'!C14</f>
        <v>111 B</v>
      </c>
      <c r="D14" s="9" t="str">
        <f>'1'!D14</f>
        <v>IMCT</v>
      </c>
      <c r="E14" s="9">
        <f>'1'!E14</f>
        <v>28</v>
      </c>
      <c r="F14" s="9">
        <v>28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80.349999999999994</v>
      </c>
      <c r="N14" s="15">
        <v>0.39279999999999998</v>
      </c>
    </row>
    <row r="15" spans="1:14" s="11" customFormat="1" x14ac:dyDescent="0.2">
      <c r="A15" s="9" t="str">
        <f>'1'!A15</f>
        <v>CALCULO VECTORIAL</v>
      </c>
      <c r="B15" s="9" t="s">
        <v>50</v>
      </c>
      <c r="C15" s="9" t="str">
        <f>'1'!C15</f>
        <v>311A</v>
      </c>
      <c r="D15" s="9" t="str">
        <f>'1'!D15</f>
        <v>IMCT</v>
      </c>
      <c r="E15" s="9">
        <f>'1'!E15</f>
        <v>17</v>
      </c>
      <c r="F15" s="9">
        <v>15</v>
      </c>
      <c r="G15" s="9"/>
      <c r="H15" s="10">
        <f t="shared" si="0"/>
        <v>0.88235294117647056</v>
      </c>
      <c r="I15" s="9">
        <f t="shared" si="1"/>
        <v>2</v>
      </c>
      <c r="J15" s="10">
        <f t="shared" si="2"/>
        <v>0.11764705882352941</v>
      </c>
      <c r="K15" s="9">
        <v>0</v>
      </c>
      <c r="L15" s="10">
        <f t="shared" si="3"/>
        <v>0</v>
      </c>
      <c r="M15" s="9">
        <v>79.11</v>
      </c>
      <c r="N15" s="15">
        <v>0.76470000000000005</v>
      </c>
    </row>
    <row r="16" spans="1:14" s="11" customFormat="1" x14ac:dyDescent="0.2">
      <c r="A16" s="9" t="str">
        <f>'1'!A16</f>
        <v>CALCULO VECTORIAL</v>
      </c>
      <c r="B16" s="9" t="s">
        <v>50</v>
      </c>
      <c r="C16" s="9" t="str">
        <f>'1'!C16</f>
        <v>301C</v>
      </c>
      <c r="D16" s="9" t="str">
        <f>'1'!D16</f>
        <v>IIND</v>
      </c>
      <c r="E16" s="9">
        <f>'1'!E16</f>
        <v>21</v>
      </c>
      <c r="F16" s="9">
        <v>20</v>
      </c>
      <c r="G16" s="9"/>
      <c r="H16" s="10">
        <f t="shared" si="0"/>
        <v>0.95238095238095233</v>
      </c>
      <c r="I16" s="9">
        <f t="shared" si="1"/>
        <v>1</v>
      </c>
      <c r="J16" s="10">
        <f t="shared" si="2"/>
        <v>4.7619047619047616E-2</v>
      </c>
      <c r="K16" s="9">
        <v>0</v>
      </c>
      <c r="L16" s="10">
        <f t="shared" si="3"/>
        <v>0</v>
      </c>
      <c r="M16" s="9">
        <v>74.28</v>
      </c>
      <c r="N16" s="15">
        <v>0.71419999999999995</v>
      </c>
    </row>
    <row r="17" spans="1:14" s="11" customFormat="1" x14ac:dyDescent="0.2">
      <c r="A17" s="9" t="str">
        <f>'1'!A17</f>
        <v>ALGEBRA LINEAL</v>
      </c>
      <c r="B17" s="9" t="s">
        <v>50</v>
      </c>
      <c r="C17" s="9" t="str">
        <f>'1'!C17</f>
        <v>307C</v>
      </c>
      <c r="D17" s="9" t="str">
        <f>'1'!D17</f>
        <v>IGEM</v>
      </c>
      <c r="E17" s="9">
        <f>'1'!E17</f>
        <v>15</v>
      </c>
      <c r="F17" s="9">
        <v>15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89.3</v>
      </c>
      <c r="N17" s="15">
        <v>0.8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81</v>
      </c>
      <c r="F28" s="17">
        <f>SUM(F14:F27)</f>
        <v>78</v>
      </c>
      <c r="G28" s="17">
        <f>SUM(G14:G27)</f>
        <v>0</v>
      </c>
      <c r="H28" s="18">
        <f>SUM(F28:G28)/E28</f>
        <v>0.96296296296296291</v>
      </c>
      <c r="I28" s="17">
        <f t="shared" si="1"/>
        <v>3</v>
      </c>
      <c r="J28" s="18">
        <f t="shared" si="2"/>
        <v>3.7037037037037035E-2</v>
      </c>
      <c r="K28" s="17">
        <f>SUM(K14:K27)</f>
        <v>0</v>
      </c>
      <c r="L28" s="18">
        <f t="shared" si="3"/>
        <v>0</v>
      </c>
      <c r="M28" s="17">
        <f>AVERAGE(M14:M27)</f>
        <v>80.759999999999991</v>
      </c>
      <c r="N28" s="19">
        <f>AVERAGE(N14:N27)</f>
        <v>0.66792499999999999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PABLO PROMOTOR CAMPECHANO</v>
      </c>
      <c r="C37" s="39"/>
      <c r="D37" s="39"/>
      <c r="E37" s="13"/>
      <c r="F37" s="13"/>
      <c r="G37" s="39" t="s">
        <v>49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2" zoomScale="85" zoomScaleNormal="85" zoomScaleSheetLayoutView="100" workbookViewId="0">
      <selection activeCell="A30" sqref="A30:N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48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 2023-ENERO 2024</v>
      </c>
      <c r="M8" s="33"/>
      <c r="N8" s="33"/>
    </row>
    <row r="10" spans="1:14" x14ac:dyDescent="0.2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CALCULO DIFERENCIAL</v>
      </c>
      <c r="B14" s="9" t="s">
        <v>50</v>
      </c>
      <c r="C14" s="9" t="str">
        <f>'1'!C14</f>
        <v>111 B</v>
      </c>
      <c r="D14" s="9" t="str">
        <f>'1'!D14</f>
        <v>IMCT</v>
      </c>
      <c r="E14" s="9">
        <v>29</v>
      </c>
      <c r="F14" s="9">
        <v>28</v>
      </c>
      <c r="G14" s="9"/>
      <c r="H14" s="10">
        <f t="shared" ref="H14:H27" si="0">F14/E14</f>
        <v>0.96551724137931039</v>
      </c>
      <c r="I14" s="9">
        <f t="shared" ref="I14:I28" si="1">(E14-SUM(F14:G14))-K14</f>
        <v>1</v>
      </c>
      <c r="J14" s="10">
        <f t="shared" ref="J14:J28" si="2">I14/E14</f>
        <v>3.4482758620689655E-2</v>
      </c>
      <c r="K14" s="9">
        <v>0</v>
      </c>
      <c r="L14" s="10">
        <f t="shared" ref="L14:L28" si="3">K14/E14</f>
        <v>0</v>
      </c>
      <c r="M14" s="9">
        <v>84.82</v>
      </c>
      <c r="N14" s="15">
        <v>0.96550000000000002</v>
      </c>
    </row>
    <row r="15" spans="1:14" s="11" customFormat="1" x14ac:dyDescent="0.2">
      <c r="A15" s="9" t="s">
        <v>40</v>
      </c>
      <c r="B15" s="9" t="s">
        <v>52</v>
      </c>
      <c r="C15" s="9" t="s">
        <v>53</v>
      </c>
      <c r="D15" s="9" t="str">
        <f>'1'!D15</f>
        <v>IMCT</v>
      </c>
      <c r="E15" s="9">
        <v>29</v>
      </c>
      <c r="F15" s="9">
        <v>28</v>
      </c>
      <c r="G15" s="9"/>
      <c r="H15" s="10">
        <f t="shared" si="0"/>
        <v>0.96551724137931039</v>
      </c>
      <c r="I15" s="9">
        <f t="shared" si="1"/>
        <v>1</v>
      </c>
      <c r="J15" s="10">
        <f t="shared" si="2"/>
        <v>3.4482758620689655E-2</v>
      </c>
      <c r="K15" s="9">
        <v>0</v>
      </c>
      <c r="L15" s="10">
        <f t="shared" si="3"/>
        <v>0</v>
      </c>
      <c r="M15" s="9">
        <v>79.31</v>
      </c>
      <c r="N15" s="15">
        <v>0.96550000000000002</v>
      </c>
    </row>
    <row r="16" spans="1:14" s="11" customFormat="1" x14ac:dyDescent="0.2">
      <c r="A16" s="9" t="str">
        <f>'1'!A16</f>
        <v>CALCULO VECTORIAL</v>
      </c>
      <c r="B16" s="9" t="s">
        <v>52</v>
      </c>
      <c r="C16" s="9" t="s">
        <v>45</v>
      </c>
      <c r="D16" s="9" t="s">
        <v>37</v>
      </c>
      <c r="E16" s="9">
        <v>17</v>
      </c>
      <c r="F16" s="9">
        <v>15</v>
      </c>
      <c r="G16" s="9"/>
      <c r="H16" s="10">
        <f t="shared" si="0"/>
        <v>0.88235294117647056</v>
      </c>
      <c r="I16" s="9">
        <f t="shared" si="1"/>
        <v>2</v>
      </c>
      <c r="J16" s="10">
        <f t="shared" si="2"/>
        <v>0.11764705882352941</v>
      </c>
      <c r="K16" s="9">
        <v>0</v>
      </c>
      <c r="L16" s="10">
        <f t="shared" si="3"/>
        <v>0</v>
      </c>
      <c r="M16" s="9">
        <v>77.349999999999994</v>
      </c>
      <c r="N16" s="15">
        <v>0.88229999999999997</v>
      </c>
    </row>
    <row r="17" spans="1:14" s="11" customFormat="1" x14ac:dyDescent="0.2">
      <c r="A17" s="9" t="s">
        <v>41</v>
      </c>
      <c r="B17" s="9" t="s">
        <v>51</v>
      </c>
      <c r="C17" s="9" t="s">
        <v>45</v>
      </c>
      <c r="D17" s="9" t="s">
        <v>37</v>
      </c>
      <c r="E17" s="9">
        <v>17</v>
      </c>
      <c r="F17" s="9">
        <v>15</v>
      </c>
      <c r="G17" s="9"/>
      <c r="H17" s="10">
        <f t="shared" si="0"/>
        <v>0.88235294117647056</v>
      </c>
      <c r="I17" s="9">
        <f t="shared" si="1"/>
        <v>2</v>
      </c>
      <c r="J17" s="10">
        <f t="shared" si="2"/>
        <v>0.11764705882352941</v>
      </c>
      <c r="K17" s="9">
        <v>0</v>
      </c>
      <c r="L17" s="10">
        <f t="shared" si="3"/>
        <v>0</v>
      </c>
      <c r="M17" s="9">
        <v>77.349999999999994</v>
      </c>
      <c r="N17" s="15">
        <v>0.88</v>
      </c>
    </row>
    <row r="18" spans="1:14" s="11" customFormat="1" x14ac:dyDescent="0.2">
      <c r="A18" s="9" t="s">
        <v>41</v>
      </c>
      <c r="B18" s="9" t="s">
        <v>52</v>
      </c>
      <c r="C18" s="9" t="s">
        <v>44</v>
      </c>
      <c r="D18" s="9" t="s">
        <v>36</v>
      </c>
      <c r="E18" s="9">
        <v>21</v>
      </c>
      <c r="F18" s="9">
        <v>18</v>
      </c>
      <c r="G18" s="9"/>
      <c r="H18" s="10">
        <f t="shared" si="0"/>
        <v>0.8571428571428571</v>
      </c>
      <c r="I18" s="9">
        <f t="shared" si="1"/>
        <v>3</v>
      </c>
      <c r="J18" s="10">
        <f t="shared" si="2"/>
        <v>0.14285714285714285</v>
      </c>
      <c r="K18" s="9">
        <v>0</v>
      </c>
      <c r="L18" s="10">
        <f t="shared" si="3"/>
        <v>0</v>
      </c>
      <c r="M18" s="9">
        <v>71.66</v>
      </c>
      <c r="N18" s="15">
        <v>0.85709999999999997</v>
      </c>
    </row>
    <row r="19" spans="1:14" s="11" customFormat="1" x14ac:dyDescent="0.2">
      <c r="A19" s="9" t="s">
        <v>41</v>
      </c>
      <c r="B19" s="9" t="s">
        <v>51</v>
      </c>
      <c r="C19" s="9" t="s">
        <v>44</v>
      </c>
      <c r="D19" s="9" t="s">
        <v>36</v>
      </c>
      <c r="E19" s="9">
        <v>21</v>
      </c>
      <c r="F19" s="9">
        <v>18</v>
      </c>
      <c r="G19" s="9"/>
      <c r="H19" s="10">
        <f t="shared" si="0"/>
        <v>0.8571428571428571</v>
      </c>
      <c r="I19" s="9">
        <f t="shared" si="1"/>
        <v>3</v>
      </c>
      <c r="J19" s="10">
        <f t="shared" si="2"/>
        <v>0.14285714285714285</v>
      </c>
      <c r="K19" s="9">
        <v>0</v>
      </c>
      <c r="L19" s="10">
        <f t="shared" si="3"/>
        <v>0</v>
      </c>
      <c r="M19" s="9">
        <v>72.61</v>
      </c>
      <c r="N19" s="15">
        <v>0.85709999999999997</v>
      </c>
    </row>
    <row r="20" spans="1:14" s="11" customFormat="1" x14ac:dyDescent="0.2">
      <c r="A20" s="9" t="s">
        <v>42</v>
      </c>
      <c r="B20" s="9" t="s">
        <v>52</v>
      </c>
      <c r="C20" s="9" t="s">
        <v>43</v>
      </c>
      <c r="D20" s="9" t="s">
        <v>38</v>
      </c>
      <c r="E20" s="9">
        <v>15</v>
      </c>
      <c r="F20" s="9">
        <v>15</v>
      </c>
      <c r="G20" s="9"/>
      <c r="H20" s="10">
        <f t="shared" si="0"/>
        <v>1</v>
      </c>
      <c r="I20" s="9">
        <f t="shared" si="1"/>
        <v>0</v>
      </c>
      <c r="J20" s="10">
        <f t="shared" si="2"/>
        <v>0</v>
      </c>
      <c r="K20" s="9">
        <v>0</v>
      </c>
      <c r="L20" s="10">
        <f t="shared" si="3"/>
        <v>0</v>
      </c>
      <c r="M20" s="9">
        <v>97.66</v>
      </c>
      <c r="N20" s="15">
        <v>0.73</v>
      </c>
    </row>
    <row r="21" spans="1:14" s="11" customFormat="1" x14ac:dyDescent="0.2">
      <c r="A21" s="9" t="s">
        <v>42</v>
      </c>
      <c r="B21" s="9" t="s">
        <v>51</v>
      </c>
      <c r="C21" s="9" t="s">
        <v>43</v>
      </c>
      <c r="D21" s="9" t="s">
        <v>38</v>
      </c>
      <c r="E21" s="9">
        <v>15</v>
      </c>
      <c r="F21" s="9">
        <v>15</v>
      </c>
      <c r="G21" s="9"/>
      <c r="H21" s="10">
        <f t="shared" si="0"/>
        <v>1</v>
      </c>
      <c r="I21" s="9">
        <f t="shared" si="1"/>
        <v>0</v>
      </c>
      <c r="J21" s="10">
        <f t="shared" si="2"/>
        <v>0</v>
      </c>
      <c r="K21" s="9">
        <v>0</v>
      </c>
      <c r="L21" s="10">
        <f t="shared" si="3"/>
        <v>0</v>
      </c>
      <c r="M21" s="9">
        <v>90</v>
      </c>
      <c r="N21" s="15">
        <v>0.73329999999999995</v>
      </c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164</v>
      </c>
      <c r="F28" s="17">
        <f>SUM(F14:F27)</f>
        <v>152</v>
      </c>
      <c r="G28" s="17">
        <f>SUM(G14:G27)</f>
        <v>0</v>
      </c>
      <c r="H28" s="18">
        <f>SUM(F28:G28)/E28</f>
        <v>0.92682926829268297</v>
      </c>
      <c r="I28" s="17">
        <f t="shared" si="1"/>
        <v>12</v>
      </c>
      <c r="J28" s="18">
        <f t="shared" si="2"/>
        <v>7.3170731707317069E-2</v>
      </c>
      <c r="K28" s="17">
        <f>SUM(K14:K27)</f>
        <v>0</v>
      </c>
      <c r="L28" s="18">
        <f t="shared" si="3"/>
        <v>0</v>
      </c>
      <c r="M28" s="17">
        <f>AVERAGE(M14:M27)</f>
        <v>81.344999999999999</v>
      </c>
      <c r="N28" s="19">
        <f>AVERAGE(N14:N27)</f>
        <v>0.85884999999999989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PABLO PROMOTOR CAMPECHANO</v>
      </c>
      <c r="C37" s="39"/>
      <c r="D37" s="39"/>
      <c r="E37" s="13"/>
      <c r="F37" s="13"/>
      <c r="G37" s="39" t="s">
        <v>49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 2023-ENERO 2024</v>
      </c>
      <c r="M8" s="33"/>
      <c r="N8" s="33"/>
    </row>
    <row r="10" spans="1:14" x14ac:dyDescent="0.2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CALCULO DIFERENCIAL</v>
      </c>
      <c r="B14" s="9"/>
      <c r="C14" s="9" t="str">
        <f>'1'!C14</f>
        <v>111 B</v>
      </c>
      <c r="D14" s="9" t="str">
        <f>'1'!D14</f>
        <v>IMCT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CALCULO VECTORIAL</v>
      </c>
      <c r="B15" s="9"/>
      <c r="C15" s="9" t="str">
        <f>'1'!C15</f>
        <v>311A</v>
      </c>
      <c r="D15" s="9" t="str">
        <f>'1'!D15</f>
        <v>IMCT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CALCULO VECTORIAL</v>
      </c>
      <c r="B16" s="9"/>
      <c r="C16" s="9" t="str">
        <f>'1'!C16</f>
        <v>301C</v>
      </c>
      <c r="D16" s="9" t="str">
        <f>'1'!D16</f>
        <v>IIND</v>
      </c>
      <c r="E16" s="9">
        <f>'1'!E16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ALGEBRA LINEAL</v>
      </c>
      <c r="B17" s="9"/>
      <c r="C17" s="9" t="str">
        <f>'1'!C17</f>
        <v>307C</v>
      </c>
      <c r="D17" s="9" t="str">
        <f>'1'!D17</f>
        <v>IGEM</v>
      </c>
      <c r="E17" s="9">
        <f>'1'!E17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PABLO PROMOTOR CAMPECHANO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PABLO PROMOTOR CAMPECHANO</cp:lastModifiedBy>
  <cp:revision/>
  <dcterms:created xsi:type="dcterms:W3CDTF">2021-11-22T14:45:25Z</dcterms:created>
  <dcterms:modified xsi:type="dcterms:W3CDTF">2024-01-09T22:43:02Z</dcterms:modified>
  <cp:category/>
  <cp:contentStatus/>
</cp:coreProperties>
</file>