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ng. Socorro\Documents\AGOS-DIC 2023\"/>
    </mc:Choice>
  </mc:AlternateContent>
  <xr:revisionPtr revIDLastSave="0" documentId="13_ncr:1_{DFD5250C-300D-4400-B2D4-2F8046A764B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501-A" sheetId="1" r:id="rId1"/>
    <sheet name="101-A" sheetId="3" r:id="rId2"/>
    <sheet name="501-B" sheetId="4" r:id="rId3"/>
    <sheet name="601-A" sheetId="6" r:id="rId4"/>
    <sheet name="101-B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3" i="1" l="1"/>
  <c r="O63" i="1"/>
  <c r="J64" i="1"/>
  <c r="L64" i="1"/>
  <c r="M64" i="1"/>
  <c r="J65" i="1"/>
  <c r="L65" i="1"/>
  <c r="M65" i="1"/>
  <c r="N63" i="1"/>
  <c r="M63" i="1"/>
  <c r="L63" i="1"/>
  <c r="K63" i="1"/>
  <c r="P62" i="1"/>
  <c r="O62" i="1"/>
  <c r="N62" i="1"/>
  <c r="N65" i="1" s="1"/>
  <c r="M62" i="1"/>
  <c r="L62" i="1"/>
  <c r="K62" i="1"/>
  <c r="K65" i="1" s="1"/>
  <c r="M61" i="1"/>
  <c r="L61" i="1"/>
  <c r="K61" i="1"/>
  <c r="K64" i="1" s="1"/>
  <c r="J63" i="1"/>
  <c r="J61" i="1"/>
  <c r="J62" i="1"/>
  <c r="P17" i="7" l="1"/>
  <c r="P13" i="7"/>
  <c r="P21" i="7"/>
  <c r="P32" i="7"/>
  <c r="P33" i="7"/>
  <c r="P34" i="7"/>
  <c r="P35" i="7"/>
  <c r="P36" i="7"/>
  <c r="P27" i="7"/>
  <c r="P28" i="7"/>
  <c r="P29" i="7"/>
  <c r="P30" i="7"/>
  <c r="P31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10" i="7"/>
  <c r="B11" i="7" s="1"/>
  <c r="B12" i="7" s="1"/>
  <c r="B13" i="7" s="1"/>
  <c r="B14" i="7" s="1"/>
  <c r="B15" i="7" s="1"/>
  <c r="B16" i="7" s="1"/>
  <c r="B37" i="3"/>
  <c r="B36" i="3"/>
  <c r="P36" i="3"/>
  <c r="P10" i="6"/>
  <c r="P11" i="6"/>
  <c r="P12" i="6"/>
  <c r="P13" i="6"/>
  <c r="P14" i="6"/>
  <c r="P15" i="6"/>
  <c r="P16" i="6"/>
  <c r="P17" i="6"/>
  <c r="P18" i="6"/>
  <c r="P19" i="6"/>
  <c r="P20" i="6"/>
  <c r="P21" i="6"/>
  <c r="P9" i="6"/>
  <c r="O65" i="7"/>
  <c r="N65" i="7"/>
  <c r="M65" i="7"/>
  <c r="L65" i="7"/>
  <c r="K65" i="7"/>
  <c r="J65" i="7"/>
  <c r="O64" i="7"/>
  <c r="O67" i="7" s="1"/>
  <c r="N64" i="7"/>
  <c r="N67" i="7" s="1"/>
  <c r="M64" i="7"/>
  <c r="M67" i="7" s="1"/>
  <c r="L64" i="7"/>
  <c r="L67" i="7" s="1"/>
  <c r="K64" i="7"/>
  <c r="K67" i="7" s="1"/>
  <c r="J64" i="7"/>
  <c r="J67" i="7" s="1"/>
  <c r="O63" i="7"/>
  <c r="O66" i="7" s="1"/>
  <c r="N63" i="7"/>
  <c r="N66" i="7" s="1"/>
  <c r="M63" i="7"/>
  <c r="M66" i="7" s="1"/>
  <c r="L63" i="7"/>
  <c r="L66" i="7" s="1"/>
  <c r="K63" i="7"/>
  <c r="K66" i="7" s="1"/>
  <c r="J63" i="7"/>
  <c r="J66" i="7" s="1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26" i="7"/>
  <c r="P25" i="7"/>
  <c r="P24" i="7"/>
  <c r="P23" i="7"/>
  <c r="P22" i="7"/>
  <c r="P20" i="7"/>
  <c r="P19" i="7"/>
  <c r="P18" i="7"/>
  <c r="P16" i="7"/>
  <c r="P15" i="7"/>
  <c r="P14" i="7"/>
  <c r="P12" i="7"/>
  <c r="P11" i="7"/>
  <c r="P10" i="7"/>
  <c r="P9" i="7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7" i="3"/>
  <c r="P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9" i="1"/>
  <c r="B32" i="1"/>
  <c r="B33" i="1"/>
  <c r="B34" i="1"/>
  <c r="B35" i="1"/>
  <c r="B36" i="1"/>
  <c r="B37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P65" i="7" l="1"/>
  <c r="P64" i="7"/>
  <c r="P67" i="7" s="1"/>
  <c r="P63" i="7"/>
  <c r="P66" i="7" s="1"/>
  <c r="Q27" i="4"/>
  <c r="Q28" i="4"/>
  <c r="Q29" i="4"/>
  <c r="Q30" i="4"/>
  <c r="Q31" i="4"/>
  <c r="P46" i="3"/>
  <c r="P47" i="3"/>
  <c r="P45" i="3"/>
  <c r="P44" i="3"/>
  <c r="P43" i="3"/>
  <c r="P42" i="3"/>
  <c r="P41" i="3"/>
  <c r="P40" i="3"/>
  <c r="P39" i="3"/>
  <c r="P38" i="3"/>
  <c r="O57" i="6" l="1"/>
  <c r="N57" i="6"/>
  <c r="M57" i="6"/>
  <c r="L57" i="6"/>
  <c r="K57" i="6"/>
  <c r="J57" i="6"/>
  <c r="O56" i="6"/>
  <c r="N56" i="6"/>
  <c r="N59" i="6" s="1"/>
  <c r="M56" i="6"/>
  <c r="L56" i="6"/>
  <c r="L59" i="6" s="1"/>
  <c r="K56" i="6"/>
  <c r="K59" i="6" s="1"/>
  <c r="J56" i="6"/>
  <c r="J59" i="6" s="1"/>
  <c r="O55" i="6"/>
  <c r="O58" i="6" s="1"/>
  <c r="N55" i="6"/>
  <c r="N58" i="6" s="1"/>
  <c r="M55" i="6"/>
  <c r="M58" i="6" s="1"/>
  <c r="L55" i="6"/>
  <c r="L58" i="6" s="1"/>
  <c r="K55" i="6"/>
  <c r="K58" i="6" s="1"/>
  <c r="J55" i="6"/>
  <c r="J58" i="6" s="1"/>
  <c r="B10" i="6"/>
  <c r="B11" i="6" s="1"/>
  <c r="B12" i="6" s="1"/>
  <c r="B13" i="6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O59" i="3"/>
  <c r="N59" i="3"/>
  <c r="M59" i="3"/>
  <c r="L59" i="3"/>
  <c r="K59" i="3"/>
  <c r="J59" i="3"/>
  <c r="O58" i="3"/>
  <c r="O61" i="3" s="1"/>
  <c r="N58" i="3"/>
  <c r="N61" i="3" s="1"/>
  <c r="M58" i="3"/>
  <c r="M61" i="3" s="1"/>
  <c r="L58" i="3"/>
  <c r="L61" i="3" s="1"/>
  <c r="K58" i="3"/>
  <c r="K61" i="3" s="1"/>
  <c r="J58" i="3"/>
  <c r="J61" i="3" s="1"/>
  <c r="O57" i="3"/>
  <c r="O60" i="3" s="1"/>
  <c r="N57" i="3"/>
  <c r="N60" i="3" s="1"/>
  <c r="M57" i="3"/>
  <c r="M60" i="3" s="1"/>
  <c r="L57" i="3"/>
  <c r="L60" i="3" s="1"/>
  <c r="K57" i="3"/>
  <c r="K60" i="3" s="1"/>
  <c r="J57" i="3"/>
  <c r="J60" i="3" s="1"/>
  <c r="P56" i="3"/>
  <c r="P55" i="3"/>
  <c r="P54" i="3"/>
  <c r="P53" i="3"/>
  <c r="P52" i="3"/>
  <c r="P51" i="3"/>
  <c r="P50" i="3"/>
  <c r="P49" i="3"/>
  <c r="P48" i="3"/>
  <c r="B10" i="3"/>
  <c r="B11" i="3" s="1"/>
  <c r="B12" i="3" s="1"/>
  <c r="P59" i="3"/>
  <c r="B13" i="3" l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14" i="6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Q56" i="4"/>
  <c r="P57" i="6"/>
  <c r="M59" i="6"/>
  <c r="O59" i="6"/>
  <c r="P55" i="6"/>
  <c r="P58" i="6" s="1"/>
  <c r="P56" i="6"/>
  <c r="P59" i="6" s="1"/>
  <c r="J58" i="4"/>
  <c r="Q54" i="4"/>
  <c r="Q55" i="4"/>
  <c r="Q58" i="4" s="1"/>
  <c r="P57" i="3"/>
  <c r="P60" i="3" s="1"/>
  <c r="P58" i="3"/>
  <c r="P61" i="3" s="1"/>
  <c r="Q60" i="1"/>
  <c r="N61" i="1"/>
  <c r="N64" i="1" s="1"/>
  <c r="O61" i="1"/>
  <c r="P61" i="1"/>
  <c r="B31" i="3" l="1"/>
  <c r="B32" i="3" s="1"/>
  <c r="B33" i="3" s="1"/>
  <c r="B34" i="3" s="1"/>
  <c r="B35" i="3" s="1"/>
  <c r="Q57" i="4"/>
  <c r="Q56" i="1"/>
  <c r="Q57" i="1"/>
  <c r="Q58" i="1"/>
  <c r="Q59" i="1"/>
  <c r="Q38" i="1" l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O65" i="1"/>
  <c r="P65" i="1"/>
  <c r="O64" i="1"/>
  <c r="P64" i="1"/>
  <c r="Q63" i="1" l="1"/>
  <c r="Q62" i="1"/>
  <c r="Q65" i="1" s="1"/>
  <c r="Q61" i="1"/>
  <c r="Q64" i="1" l="1"/>
</calcChain>
</file>

<file path=xl/sharedStrings.xml><?xml version="1.0" encoding="utf-8"?>
<sst xmlns="http://schemas.openxmlformats.org/spreadsheetml/2006/main" count="511" uniqueCount="283">
  <si>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</si>
  <si>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</si>
  <si>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</si>
  <si>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</si>
  <si>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</si>
  <si>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</si>
  <si>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</si>
  <si>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</si>
  <si>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</si>
  <si>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</si>
  <si>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</si>
  <si>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</si>
  <si>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</si>
  <si>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</si>
  <si>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</si>
  <si>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</si>
  <si>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</si>
  <si>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</si>
  <si>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</si>
  <si>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</si>
  <si>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</si>
  <si>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</si>
  <si>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</si>
  <si>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</si>
  <si>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Socorro Aguirre Fernádez</t>
  </si>
  <si>
    <t>MII. Socorro Aguirre Fernández</t>
  </si>
  <si>
    <t>AGUILAR GOMEZ GERMAN</t>
  </si>
  <si>
    <t>ANTEMATE AREVALO RAFEL DE JESUS</t>
  </si>
  <si>
    <t>ANTEMATE VELASCO LIZBETH</t>
  </si>
  <si>
    <t>CARVAJAL BAXIN ROSA TAMILET</t>
  </si>
  <si>
    <t>CHAPOL PONCIANO ROSA ISELA</t>
  </si>
  <si>
    <t>CRUZ DOMINGUEZ IRVIN</t>
  </si>
  <si>
    <t>CRUZ MARCIAL LILIANA ARLET</t>
  </si>
  <si>
    <t>FRANCO ALFONSO ABRIL</t>
  </si>
  <si>
    <t>JAUREGUI SERRANO JULIANA</t>
  </si>
  <si>
    <t>LLANOS CHIPOL FRIDA SOFIA</t>
  </si>
  <si>
    <t>LOPEZ CPTA KATHYA NINEL</t>
  </si>
  <si>
    <t>MARTINEZ AGUIRRE IVETT MONTSERRAT</t>
  </si>
  <si>
    <t>MENDOZA MARTINEZ JOSSELIN</t>
  </si>
  <si>
    <t>MERLIN GARCIA VICTOR MANUEL</t>
  </si>
  <si>
    <t>ORTIZ MORALES MANUEL ALEJANDRO</t>
  </si>
  <si>
    <t>PEREZ AGUIRRE FATIMA</t>
  </si>
  <si>
    <t>PUCHETA PUCHETA CESAR YERAY</t>
  </si>
  <si>
    <t>RIOS CADENA MA. JOSE</t>
  </si>
  <si>
    <t>RIVERA CHAVEZ JUAN MANUEL</t>
  </si>
  <si>
    <t>TAXILAGA ARENAL ALEJANDRO DE J.</t>
  </si>
  <si>
    <t>TOTO CHAMPALA IDANIA RUBI</t>
  </si>
  <si>
    <t>URIETA MARTINEZ KARINA</t>
  </si>
  <si>
    <t>CHIGO MARTINEZ JORGE DAVID</t>
  </si>
  <si>
    <t>CHIGO ALFONSO DAMARIS AZENETH</t>
  </si>
  <si>
    <t>FRANCO ALONSO MARTIN</t>
  </si>
  <si>
    <t>GOMEZ GOLPE JENIFER</t>
  </si>
  <si>
    <t>HERRERA MIROS KENIA PAOLA</t>
  </si>
  <si>
    <t>ISIDORO VAZQUEZ KEIDI ESTEFANI</t>
  </si>
  <si>
    <t>JARAMILLO CATEMAXCA ARLETH</t>
  </si>
  <si>
    <t>LINARES MIL FATIMA</t>
  </si>
  <si>
    <t>MAYA SEBA JORGE</t>
  </si>
  <si>
    <t>MONTIEL XALA MARJORIE</t>
  </si>
  <si>
    <t>MONTUFA LASCARES MILERNA GPE.</t>
  </si>
  <si>
    <t>MORALES CHAGALA MIGUEL</t>
  </si>
  <si>
    <t>PAXTIAN BAXIN ANAHR</t>
  </si>
  <si>
    <t>PUCHETA VELASCO ELIZABETH</t>
  </si>
  <si>
    <t>RAMIREZ OLIN JAIR</t>
  </si>
  <si>
    <t>SANCHEZ MARTINEZ ANA KAREN</t>
  </si>
  <si>
    <t>SOTELO GRANDA GUMA JATRETH</t>
  </si>
  <si>
    <t>VERGARA FERNANDEZ IRAD JAFETH</t>
  </si>
  <si>
    <t>211U0071</t>
  </si>
  <si>
    <t>211U0073</t>
  </si>
  <si>
    <t>211U0075</t>
  </si>
  <si>
    <t>211U0081</t>
  </si>
  <si>
    <t>211U0083</t>
  </si>
  <si>
    <t>211U0086</t>
  </si>
  <si>
    <t>211U0092</t>
  </si>
  <si>
    <t>211U0093</t>
  </si>
  <si>
    <t>211U0095</t>
  </si>
  <si>
    <t>211U0505</t>
  </si>
  <si>
    <t>211U0099</t>
  </si>
  <si>
    <t>211U0105</t>
  </si>
  <si>
    <t>211U0109</t>
  </si>
  <si>
    <t>211U0114</t>
  </si>
  <si>
    <t>211U0118</t>
  </si>
  <si>
    <t>211U0121</t>
  </si>
  <si>
    <t>211U0123</t>
  </si>
  <si>
    <t>211U0660</t>
  </si>
  <si>
    <t>211U0087</t>
  </si>
  <si>
    <t>211U0091</t>
  </si>
  <si>
    <t>211U0605</t>
  </si>
  <si>
    <t>211U0094</t>
  </si>
  <si>
    <t>211U0096</t>
  </si>
  <si>
    <t>211U0103</t>
  </si>
  <si>
    <t>211U0104</t>
  </si>
  <si>
    <t>201U0549</t>
  </si>
  <si>
    <t>211U0106</t>
  </si>
  <si>
    <t>211U0107</t>
  </si>
  <si>
    <t>211U0110</t>
  </si>
  <si>
    <t>211U0111</t>
  </si>
  <si>
    <t>211U0117</t>
  </si>
  <si>
    <t>211U0566</t>
  </si>
  <si>
    <t>PAXTIAN BAXIN ANAHI</t>
  </si>
  <si>
    <t>221U0047</t>
  </si>
  <si>
    <t>221U0048</t>
  </si>
  <si>
    <t>CONTROL ESTADISTICO DE CALIDAD</t>
  </si>
  <si>
    <t>501-A</t>
  </si>
  <si>
    <t>Septiembre 2023-Enero 2024</t>
  </si>
  <si>
    <t>COSME COBAXIN ELIAS FERNANDO</t>
  </si>
  <si>
    <t>211U0079</t>
  </si>
  <si>
    <t>CRUZ DOMINGUEZ IRVING</t>
  </si>
  <si>
    <t>FRANCO ALONSO ABRIL MAYRANI</t>
  </si>
  <si>
    <t>POXTAN RODRIGUEZ BEKER NATAN</t>
  </si>
  <si>
    <t>LOPEZ COTA KATHYA NINEL</t>
  </si>
  <si>
    <t>ANTEMATE AREVALO RAFAEL DE JESUS</t>
  </si>
  <si>
    <t>CAMPOS GABINO RODRIGO</t>
  </si>
  <si>
    <t>CARVAJAL BAXIN ROSA YAMILET</t>
  </si>
  <si>
    <t>211U0599</t>
  </si>
  <si>
    <t>211U0068</t>
  </si>
  <si>
    <t>201U0029</t>
  </si>
  <si>
    <t>Control estadistico de calidad</t>
  </si>
  <si>
    <t>501-B</t>
  </si>
  <si>
    <t>Septiembre 2023- Enero  2024</t>
  </si>
  <si>
    <t>CAPORAL VALENTIN CESAR EDUARDO</t>
  </si>
  <si>
    <t>CHIGUIL PEREZ AURORA</t>
  </si>
  <si>
    <t>CRUZ GARCIA ALEJANDRA DEL PILAR</t>
  </si>
  <si>
    <t>CRUZ JUAREZ ALONDRA JARED</t>
  </si>
  <si>
    <t>FIGUEROA GOMEZ MARIA FERNANDA</t>
  </si>
  <si>
    <t>GALINDO CATEMAXCA MAYBETH</t>
  </si>
  <si>
    <t>MARCE HIPOLITOJOSUE JORGE</t>
  </si>
  <si>
    <t>MENDOZA CHIGO JONATHAN DE JESUS</t>
  </si>
  <si>
    <t>MIL CASTILLO KARLA MELISSA</t>
  </si>
  <si>
    <t>MIXTEGA CAYETANO MONICA</t>
  </si>
  <si>
    <t>RINCON PEDROZA OMAR YAEL</t>
  </si>
  <si>
    <t>RIVERROL SANTOS PABLO</t>
  </si>
  <si>
    <t>SOSA AMOROSO ZAIR OTONIEL</t>
  </si>
  <si>
    <t>TOTO POLITO ROSARIO DEL CARMEN</t>
  </si>
  <si>
    <t>Septiembre 2023 - Enero 2024</t>
  </si>
  <si>
    <t>101-A</t>
  </si>
  <si>
    <t>ALVAREZ ELIAS ALAN AMAURY</t>
  </si>
  <si>
    <t xml:space="preserve">ANOTA HERNANDEZ ERIL ROBERTO </t>
  </si>
  <si>
    <t>BAUTISTA BRAMBILLA ERIK GIOVANNI</t>
  </si>
  <si>
    <t>CARMONA OSORIO GABRIELA</t>
  </si>
  <si>
    <t>CHAGALA JIMENEZ GENESIS JOHANNA</t>
  </si>
  <si>
    <t>CHONTAL CHAVEZ ALFONSO RAFAEL</t>
  </si>
  <si>
    <t>CHONTAL OBIL OSIRIS MONSERRAT</t>
  </si>
  <si>
    <t>CRUZ TEPACH  MANUEL FELIPE</t>
  </si>
  <si>
    <t>ENRIQUEZ GOMEZ SCARLET</t>
  </si>
  <si>
    <t>GABINO RODRIGUEZ DIEGO</t>
  </si>
  <si>
    <t>GARCIA MARTINEZ MARCOS</t>
  </si>
  <si>
    <t>GONZALEZ VELACO JONATHAN</t>
  </si>
  <si>
    <t>MACIEL CHAGALA LUIS FERNANDO</t>
  </si>
  <si>
    <t>MAIN MORALES HECTOR LUCIANO</t>
  </si>
  <si>
    <t>MARQUEZ CASTELLANO ORANGEL MANUEL</t>
  </si>
  <si>
    <t>MARTINEZ PALAFOX MARIAN GPE.</t>
  </si>
  <si>
    <t>MONTALVO DOMINGUEZ KIARA VALERIA</t>
  </si>
  <si>
    <t>RAMIREZ FIGUEROA MHERLY ESTRELLA</t>
  </si>
  <si>
    <t>RAMIREZ MARTINEZ IRVING ISAI</t>
  </si>
  <si>
    <t>RINCON TOTO MARTHA PATRICIA</t>
  </si>
  <si>
    <t>ROBERT GONZALEZ DANIELA</t>
  </si>
  <si>
    <t>SOLANO CHAVEZ FERNANDO</t>
  </si>
  <si>
    <t>VELASCO ALVAREZ CHELSEA NICOLE</t>
  </si>
  <si>
    <t>VIDAÑA HERNANDEZ ARIEL ISAIAS</t>
  </si>
  <si>
    <t>XALA FISCAL JESSICA DEL CARMEN</t>
  </si>
  <si>
    <t>231U0009</t>
  </si>
  <si>
    <t>231U0010</t>
  </si>
  <si>
    <t>231U0014</t>
  </si>
  <si>
    <t>231U0016</t>
  </si>
  <si>
    <t>231U0018</t>
  </si>
  <si>
    <t>231U0021</t>
  </si>
  <si>
    <t>231U0023</t>
  </si>
  <si>
    <t>231U0026</t>
  </si>
  <si>
    <t>231U0027</t>
  </si>
  <si>
    <t>231U0029</t>
  </si>
  <si>
    <t>231U0030</t>
  </si>
  <si>
    <t>231U0032</t>
  </si>
  <si>
    <t>231U0033</t>
  </si>
  <si>
    <t>BUENO MUÑIZ ALEXSANDRA</t>
  </si>
  <si>
    <t>231U0583</t>
  </si>
  <si>
    <t>231U0042</t>
  </si>
  <si>
    <t>231U0043</t>
  </si>
  <si>
    <t>231U0044</t>
  </si>
  <si>
    <t>231U0045</t>
  </si>
  <si>
    <t>221U0101</t>
  </si>
  <si>
    <t>231U0063</t>
  </si>
  <si>
    <t>211U0569</t>
  </si>
  <si>
    <t>231U0070</t>
  </si>
  <si>
    <t>231U0075</t>
  </si>
  <si>
    <t>231U0078</t>
  </si>
  <si>
    <t>221U0123</t>
  </si>
  <si>
    <t>231U0085</t>
  </si>
  <si>
    <t>RINCON ZAMUDIO JAVIER MANUEL</t>
  </si>
  <si>
    <t>Fundamentos de investigación</t>
  </si>
  <si>
    <t>211U0072</t>
  </si>
  <si>
    <t>221U0077</t>
  </si>
  <si>
    <t>211U0078</t>
  </si>
  <si>
    <t>191U0025</t>
  </si>
  <si>
    <t>211U0082</t>
  </si>
  <si>
    <t>211U0085</t>
  </si>
  <si>
    <t>211U0601</t>
  </si>
  <si>
    <t>211U0606</t>
  </si>
  <si>
    <t>211U0100</t>
  </si>
  <si>
    <t>201U0101</t>
  </si>
  <si>
    <t>211U0122</t>
  </si>
  <si>
    <t>211U0119</t>
  </si>
  <si>
    <t>211U0116</t>
  </si>
  <si>
    <t>211U0115</t>
  </si>
  <si>
    <t>211U0113</t>
  </si>
  <si>
    <t>Administración del mantenimiento</t>
  </si>
  <si>
    <t>601-A</t>
  </si>
  <si>
    <t>CRUZ TEPACH ITZEL MARIANA</t>
  </si>
  <si>
    <t>GARCIA REYES KARLA PAOLA</t>
  </si>
  <si>
    <t>GOXCON SOSA JOSE ANGEL</t>
  </si>
  <si>
    <t>HERNANDEZ MATHEN SAMANTHA GPE.</t>
  </si>
  <si>
    <t>LOPEZ FIGAROLA EDWIN DE JESUS</t>
  </si>
  <si>
    <t>MARTINEZ SOLIS ADDIEL DE JESUS</t>
  </si>
  <si>
    <t>MARTINEZ VAZQUEZ VICTOR UBALDO</t>
  </si>
  <si>
    <t>MOTO TORRES GERARDO</t>
  </si>
  <si>
    <t>PATRICIO VALDIVIA JOSE CARLOS</t>
  </si>
  <si>
    <t>201U0020</t>
  </si>
  <si>
    <t>211U0003</t>
  </si>
  <si>
    <t>211U0002</t>
  </si>
  <si>
    <t>231U0679</t>
  </si>
  <si>
    <t>201U0030</t>
  </si>
  <si>
    <t>211U0643</t>
  </si>
  <si>
    <t>201U0036</t>
  </si>
  <si>
    <t>201U0037</t>
  </si>
  <si>
    <t>191U0053</t>
  </si>
  <si>
    <t>211U0006</t>
  </si>
  <si>
    <t>MIXTEGA ALTAMIRANO JANNET ARELY</t>
  </si>
  <si>
    <t>PUCHETA PELAYO ESTRELLA ARLETTE</t>
  </si>
  <si>
    <t>CHAPOL VENTURA KARLA DENISSE</t>
  </si>
  <si>
    <t>VENTURA ANDRADE OSMARA</t>
  </si>
  <si>
    <t>REYES PAXTIAN UZZIEL</t>
  </si>
  <si>
    <t>GARCIA GUERRERO CAROL</t>
  </si>
  <si>
    <t>CHACHA NATO MAGDIEL</t>
  </si>
  <si>
    <t>PONCE FONSECA JULIO CESAR</t>
  </si>
  <si>
    <t>JIMENEZ SANCHEZ JAVIER</t>
  </si>
  <si>
    <t>ABSALON ABRAJAN JOSE</t>
  </si>
  <si>
    <t>MARTINEZ OBIL DANIEL MARLEN</t>
  </si>
  <si>
    <t>BUSTAMANTE MARTINEZ JUDAS DE JESUS</t>
  </si>
  <si>
    <t>RAMIREZ PONCE LIZZET</t>
  </si>
  <si>
    <t>HILARIO HERNANDEZ JOSE ARMANDO</t>
  </si>
  <si>
    <t>CARMONA DURANTE ARMANDO</t>
  </si>
  <si>
    <t>PEREZ CHACHA MARTHA DANIELA</t>
  </si>
  <si>
    <t>AGUILAR GOMEZ CHRISTOPHER</t>
  </si>
  <si>
    <t>ORTIZ CAMACHO  ZURIEL ALEXANDER</t>
  </si>
  <si>
    <t>AVELINO VIDAL VALERIA LEILANY</t>
  </si>
  <si>
    <t>VILLEGAS CHIGO MARIO NESTOR</t>
  </si>
  <si>
    <t>MENDEZ MALDONADO LUIS ANTONIO</t>
  </si>
  <si>
    <t>101-B</t>
  </si>
  <si>
    <t>POLITO COBAXIN YULIANA</t>
  </si>
  <si>
    <t>TAXILAGA ARENAL ALEJANDRO</t>
  </si>
  <si>
    <t>VILLEGAS CAPI MOISES EMMANUEL</t>
  </si>
  <si>
    <t>221U0125</t>
  </si>
  <si>
    <t>231U0007</t>
  </si>
  <si>
    <t>231U0008</t>
  </si>
  <si>
    <t>231U0012</t>
  </si>
  <si>
    <t>231U0019</t>
  </si>
  <si>
    <t>BUSTAMANTE REYES KARLA</t>
  </si>
  <si>
    <t>221U0063</t>
  </si>
  <si>
    <t>231U0622</t>
  </si>
  <si>
    <t>231U0022</t>
  </si>
  <si>
    <t>231U0024</t>
  </si>
  <si>
    <t>231U0031</t>
  </si>
  <si>
    <t>231U0581</t>
  </si>
  <si>
    <t>231U0040</t>
  </si>
  <si>
    <t>MACHUCHO ESPINOSA LUIS SEBASTIAN</t>
  </si>
  <si>
    <t>231U0041</t>
  </si>
  <si>
    <t>231U0047</t>
  </si>
  <si>
    <t>231U0048</t>
  </si>
  <si>
    <t>231U0051</t>
  </si>
  <si>
    <t>231U0054</t>
  </si>
  <si>
    <t>231U0055</t>
  </si>
  <si>
    <t>231U0059</t>
  </si>
  <si>
    <t>231U0060</t>
  </si>
  <si>
    <t>231U0068</t>
  </si>
  <si>
    <t>211U0654</t>
  </si>
  <si>
    <t>VELAZQUEZ BAXIN ERICK RAUL</t>
  </si>
  <si>
    <t>231U0081</t>
  </si>
  <si>
    <t>231U0082</t>
  </si>
  <si>
    <t>231U0084</t>
  </si>
  <si>
    <t>231U0057</t>
  </si>
  <si>
    <t>GARCIA GOZALEZ JOARIB JAZZIEL</t>
  </si>
  <si>
    <t>231U0691</t>
  </si>
  <si>
    <t>BERDON LUCHO MA. EUGENIA</t>
  </si>
  <si>
    <t>TON LOPEZ AMERICA YAMILET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</si>
</sst>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66</xdr:row>
      <xdr:rowOff>38100</xdr:rowOff>
    </xdr:from>
    <xdr:to>
      <xdr:col>12</xdr:col>
      <xdr:colOff>380679</xdr:colOff>
      <xdr:row>68</xdr:row>
      <xdr:rowOff>28988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2EF325-6B6E-D56F-A815-6AE2AC7EE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12468225"/>
          <a:ext cx="695004" cy="371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363682</xdr:colOff>
      <xdr:row>61</xdr:row>
      <xdr:rowOff>147205</xdr:rowOff>
    </xdr:from>
    <xdr:to>
      <xdr:col>12</xdr:col>
      <xdr:colOff>296686</xdr:colOff>
      <xdr:row>63</xdr:row>
      <xdr:rowOff>138093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FF5D46-F333-7874-B2ED-8FC27002E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6909" y="11629160"/>
          <a:ext cx="695004" cy="371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60614</xdr:colOff>
      <xdr:row>59</xdr:row>
      <xdr:rowOff>25977</xdr:rowOff>
    </xdr:from>
    <xdr:to>
      <xdr:col>12</xdr:col>
      <xdr:colOff>374618</xdr:colOff>
      <xdr:row>61</xdr:row>
      <xdr:rowOff>16865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FCD5C6-5540-BA22-F448-E167CBEF5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4841" y="11126932"/>
          <a:ext cx="695004" cy="3718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59</xdr:row>
      <xdr:rowOff>171450</xdr:rowOff>
    </xdr:from>
    <xdr:to>
      <xdr:col>12</xdr:col>
      <xdr:colOff>75879</xdr:colOff>
      <xdr:row>61</xdr:row>
      <xdr:rowOff>162338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B365A0-4D99-5435-E591-41E06D399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2050" y="11268075"/>
          <a:ext cx="695004" cy="3718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225137</xdr:colOff>
      <xdr:row>68</xdr:row>
      <xdr:rowOff>17318</xdr:rowOff>
    </xdr:from>
    <xdr:to>
      <xdr:col>12</xdr:col>
      <xdr:colOff>158141</xdr:colOff>
      <xdr:row>70</xdr:row>
      <xdr:rowOff>8206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973444-C192-6DBE-80B7-49C75211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8364" y="12832773"/>
          <a:ext cx="695004" cy="371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9"/>
  <sheetViews>
    <sheetView topLeftCell="A25" zoomScaleNormal="100" workbookViewId="0">
      <selection activeCell="K38" sqref="K38:K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101</v>
      </c>
      <c r="E4" s="28"/>
      <c r="F4" s="28"/>
      <c r="G4" s="28"/>
      <c r="I4" t="s">
        <v>1</v>
      </c>
      <c r="J4" s="29" t="s">
        <v>102</v>
      </c>
      <c r="K4" s="29"/>
      <c r="M4" t="s">
        <v>2</v>
      </c>
      <c r="N4" s="30">
        <v>45229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103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3">
        <v>1</v>
      </c>
      <c r="C9" s="3" t="s">
        <v>113</v>
      </c>
      <c r="D9" s="19" t="s">
        <v>110</v>
      </c>
      <c r="E9" s="19"/>
      <c r="F9" s="19"/>
      <c r="G9" s="19"/>
      <c r="H9" s="19"/>
      <c r="I9" s="19"/>
      <c r="J9" s="4">
        <v>89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6">
        <f>J9+K9+L9+M9</f>
        <v>89</v>
      </c>
    </row>
    <row r="10" spans="2:18" x14ac:dyDescent="0.25">
      <c r="B10" s="3">
        <f>B9+1</f>
        <v>2</v>
      </c>
      <c r="C10" s="3" t="s">
        <v>114</v>
      </c>
      <c r="D10" s="19" t="s">
        <v>28</v>
      </c>
      <c r="E10" s="19"/>
      <c r="F10" s="19"/>
      <c r="G10" s="19"/>
      <c r="H10" s="19"/>
      <c r="I10" s="19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6">
        <f t="shared" ref="Q10:Q37" si="0">J10+K10+L10+M10</f>
        <v>90</v>
      </c>
    </row>
    <row r="11" spans="2:18" x14ac:dyDescent="0.25">
      <c r="B11" s="3">
        <f t="shared" ref="B11:B37" si="1">B10+1</f>
        <v>3</v>
      </c>
      <c r="C11" s="3" t="s">
        <v>66</v>
      </c>
      <c r="D11" s="19" t="s">
        <v>111</v>
      </c>
      <c r="E11" s="19"/>
      <c r="F11" s="19"/>
      <c r="G11" s="19"/>
      <c r="H11" s="19"/>
      <c r="I11" s="19"/>
      <c r="J11" s="4">
        <v>75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6">
        <f t="shared" si="0"/>
        <v>75</v>
      </c>
    </row>
    <row r="12" spans="2:18" x14ac:dyDescent="0.25">
      <c r="B12" s="3">
        <f t="shared" si="1"/>
        <v>4</v>
      </c>
      <c r="C12" s="3" t="s">
        <v>67</v>
      </c>
      <c r="D12" s="19" t="s">
        <v>112</v>
      </c>
      <c r="E12" s="19"/>
      <c r="F12" s="19"/>
      <c r="G12" s="19"/>
      <c r="H12" s="19"/>
      <c r="I12" s="19"/>
      <c r="J12" s="4">
        <v>75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6">
        <f t="shared" si="0"/>
        <v>75</v>
      </c>
    </row>
    <row r="13" spans="2:18" x14ac:dyDescent="0.25">
      <c r="B13" s="3">
        <f t="shared" si="1"/>
        <v>5</v>
      </c>
      <c r="C13" s="3" t="s">
        <v>68</v>
      </c>
      <c r="D13" s="19" t="s">
        <v>30</v>
      </c>
      <c r="E13" s="19"/>
      <c r="F13" s="19"/>
      <c r="G13" s="19"/>
      <c r="H13" s="19"/>
      <c r="I13" s="19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6">
        <f t="shared" si="0"/>
        <v>100</v>
      </c>
    </row>
    <row r="14" spans="2:18" x14ac:dyDescent="0.25">
      <c r="B14" s="3">
        <f t="shared" si="1"/>
        <v>6</v>
      </c>
      <c r="C14" s="6" t="s">
        <v>83</v>
      </c>
      <c r="D14" s="19" t="s">
        <v>49</v>
      </c>
      <c r="E14" s="19" t="s">
        <v>26</v>
      </c>
      <c r="F14" s="19" t="s">
        <v>26</v>
      </c>
      <c r="G14" s="19" t="s">
        <v>26</v>
      </c>
      <c r="H14" s="19" t="s">
        <v>26</v>
      </c>
      <c r="I14" s="19" t="s">
        <v>26</v>
      </c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6">
        <f t="shared" si="0"/>
        <v>75</v>
      </c>
    </row>
    <row r="15" spans="2:18" x14ac:dyDescent="0.25">
      <c r="B15" s="3">
        <f t="shared" si="1"/>
        <v>7</v>
      </c>
      <c r="C15" s="6" t="s">
        <v>105</v>
      </c>
      <c r="D15" s="19" t="s">
        <v>104</v>
      </c>
      <c r="E15" s="19" t="s">
        <v>27</v>
      </c>
      <c r="F15" s="19" t="s">
        <v>27</v>
      </c>
      <c r="G15" s="19" t="s">
        <v>27</v>
      </c>
      <c r="H15" s="19" t="s">
        <v>27</v>
      </c>
      <c r="I15" s="19" t="s">
        <v>27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6">
        <f t="shared" si="0"/>
        <v>0</v>
      </c>
    </row>
    <row r="16" spans="2:18" x14ac:dyDescent="0.25">
      <c r="B16" s="3">
        <f t="shared" si="1"/>
        <v>8</v>
      </c>
      <c r="C16" s="6" t="s">
        <v>69</v>
      </c>
      <c r="D16" s="19" t="s">
        <v>106</v>
      </c>
      <c r="E16" s="19" t="s">
        <v>28</v>
      </c>
      <c r="F16" s="19" t="s">
        <v>28</v>
      </c>
      <c r="G16" s="19" t="s">
        <v>28</v>
      </c>
      <c r="H16" s="19" t="s">
        <v>28</v>
      </c>
      <c r="I16" s="19" t="s">
        <v>28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f t="shared" si="0"/>
        <v>0</v>
      </c>
    </row>
    <row r="17" spans="2:17" x14ac:dyDescent="0.25">
      <c r="B17" s="3">
        <f t="shared" si="1"/>
        <v>9</v>
      </c>
      <c r="C17" s="6" t="s">
        <v>70</v>
      </c>
      <c r="D17" s="19" t="s">
        <v>32</v>
      </c>
      <c r="E17" s="19"/>
      <c r="F17" s="19"/>
      <c r="G17" s="19"/>
      <c r="H17" s="19"/>
      <c r="I17" s="19"/>
      <c r="J17" s="4">
        <v>92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6">
        <f t="shared" si="0"/>
        <v>92</v>
      </c>
    </row>
    <row r="18" spans="2:17" x14ac:dyDescent="0.25">
      <c r="B18" s="3">
        <f t="shared" si="1"/>
        <v>10</v>
      </c>
      <c r="C18" s="6" t="s">
        <v>71</v>
      </c>
      <c r="D18" s="19" t="s">
        <v>107</v>
      </c>
      <c r="E18" s="19"/>
      <c r="F18" s="19"/>
      <c r="G18" s="19"/>
      <c r="H18" s="19"/>
      <c r="I18" s="19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6">
        <f t="shared" si="0"/>
        <v>80</v>
      </c>
    </row>
    <row r="19" spans="2:17" x14ac:dyDescent="0.25">
      <c r="B19" s="3">
        <f t="shared" si="1"/>
        <v>11</v>
      </c>
      <c r="C19" s="6" t="s">
        <v>85</v>
      </c>
      <c r="D19" s="19" t="s">
        <v>52</v>
      </c>
      <c r="E19" s="19" t="s">
        <v>29</v>
      </c>
      <c r="F19" s="19" t="s">
        <v>29</v>
      </c>
      <c r="G19" s="19" t="s">
        <v>29</v>
      </c>
      <c r="H19" s="19" t="s">
        <v>29</v>
      </c>
      <c r="I19" s="19" t="s">
        <v>29</v>
      </c>
      <c r="J19" s="4">
        <v>87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6">
        <f t="shared" si="0"/>
        <v>157</v>
      </c>
    </row>
    <row r="20" spans="2:17" x14ac:dyDescent="0.25">
      <c r="B20" s="3">
        <f t="shared" si="1"/>
        <v>12</v>
      </c>
      <c r="C20" s="6" t="s">
        <v>115</v>
      </c>
      <c r="D20" s="19" t="s">
        <v>54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6">
        <f t="shared" si="0"/>
        <v>70</v>
      </c>
    </row>
    <row r="21" spans="2:17" x14ac:dyDescent="0.25">
      <c r="B21" s="3">
        <f t="shared" si="1"/>
        <v>13</v>
      </c>
      <c r="C21" s="6" t="s">
        <v>72</v>
      </c>
      <c r="D21" s="19" t="s">
        <v>35</v>
      </c>
      <c r="E21" s="19" t="s">
        <v>31</v>
      </c>
      <c r="F21" s="19" t="s">
        <v>31</v>
      </c>
      <c r="G21" s="19" t="s">
        <v>31</v>
      </c>
      <c r="H21" s="19" t="s">
        <v>31</v>
      </c>
      <c r="I21" s="19" t="s">
        <v>31</v>
      </c>
      <c r="J21" s="4">
        <v>91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6">
        <f t="shared" si="0"/>
        <v>91</v>
      </c>
    </row>
    <row r="22" spans="2:17" x14ac:dyDescent="0.25">
      <c r="B22" s="3">
        <f t="shared" si="1"/>
        <v>14</v>
      </c>
      <c r="C22" s="6" t="s">
        <v>73</v>
      </c>
      <c r="D22" s="19" t="s">
        <v>109</v>
      </c>
      <c r="E22" s="19"/>
      <c r="F22" s="19"/>
      <c r="G22" s="19"/>
      <c r="H22" s="19"/>
      <c r="I22" s="19"/>
      <c r="J22" s="4">
        <v>78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6">
        <f t="shared" si="0"/>
        <v>78</v>
      </c>
    </row>
    <row r="23" spans="2:17" x14ac:dyDescent="0.25">
      <c r="B23" s="3">
        <f t="shared" si="1"/>
        <v>15</v>
      </c>
      <c r="C23" s="6" t="s">
        <v>74</v>
      </c>
      <c r="D23" s="19" t="s">
        <v>37</v>
      </c>
      <c r="E23" s="19" t="s">
        <v>32</v>
      </c>
      <c r="F23" s="19" t="s">
        <v>32</v>
      </c>
      <c r="G23" s="19" t="s">
        <v>32</v>
      </c>
      <c r="H23" s="19" t="s">
        <v>32</v>
      </c>
      <c r="I23" s="19" t="s">
        <v>32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6">
        <f t="shared" si="0"/>
        <v>0</v>
      </c>
    </row>
    <row r="24" spans="2:17" x14ac:dyDescent="0.25">
      <c r="B24" s="3">
        <f t="shared" si="1"/>
        <v>16</v>
      </c>
      <c r="C24" s="6" t="s">
        <v>88</v>
      </c>
      <c r="D24" s="19" t="s">
        <v>56</v>
      </c>
      <c r="E24" s="19" t="s">
        <v>33</v>
      </c>
      <c r="F24" s="19" t="s">
        <v>33</v>
      </c>
      <c r="G24" s="19" t="s">
        <v>33</v>
      </c>
      <c r="H24" s="19" t="s">
        <v>33</v>
      </c>
      <c r="I24" s="19" t="s">
        <v>33</v>
      </c>
      <c r="J24" s="4">
        <v>75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6">
        <f t="shared" si="0"/>
        <v>75</v>
      </c>
    </row>
    <row r="25" spans="2:17" x14ac:dyDescent="0.25">
      <c r="B25" s="3">
        <f t="shared" si="1"/>
        <v>17</v>
      </c>
      <c r="C25" s="6" t="s">
        <v>75</v>
      </c>
      <c r="D25" s="19" t="s">
        <v>38</v>
      </c>
      <c r="E25" s="19" t="s">
        <v>34</v>
      </c>
      <c r="F25" s="19" t="s">
        <v>34</v>
      </c>
      <c r="G25" s="19" t="s">
        <v>34</v>
      </c>
      <c r="H25" s="19" t="s">
        <v>34</v>
      </c>
      <c r="I25" s="19" t="s">
        <v>34</v>
      </c>
      <c r="J25" s="4">
        <v>82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6">
        <f t="shared" si="0"/>
        <v>82</v>
      </c>
    </row>
    <row r="26" spans="2:17" x14ac:dyDescent="0.25">
      <c r="B26" s="3">
        <f t="shared" si="1"/>
        <v>18</v>
      </c>
      <c r="C26" s="6" t="s">
        <v>76</v>
      </c>
      <c r="D26" s="19" t="s">
        <v>39</v>
      </c>
      <c r="E26" s="19" t="s">
        <v>35</v>
      </c>
      <c r="F26" s="19" t="s">
        <v>35</v>
      </c>
      <c r="G26" s="19" t="s">
        <v>35</v>
      </c>
      <c r="H26" s="19" t="s">
        <v>35</v>
      </c>
      <c r="I26" s="19" t="s">
        <v>35</v>
      </c>
      <c r="J26" s="4">
        <v>76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6">
        <f t="shared" si="0"/>
        <v>76</v>
      </c>
    </row>
    <row r="27" spans="2:17" x14ac:dyDescent="0.25">
      <c r="B27" s="3">
        <f t="shared" si="1"/>
        <v>19</v>
      </c>
      <c r="C27" s="6" t="s">
        <v>89</v>
      </c>
      <c r="D27" s="19" t="s">
        <v>57</v>
      </c>
      <c r="E27" s="19" t="s">
        <v>36</v>
      </c>
      <c r="F27" s="19" t="s">
        <v>36</v>
      </c>
      <c r="G27" s="19" t="s">
        <v>36</v>
      </c>
      <c r="H27" s="19" t="s">
        <v>36</v>
      </c>
      <c r="I27" s="19" t="s">
        <v>36</v>
      </c>
      <c r="J27" s="4">
        <v>74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6">
        <f t="shared" si="0"/>
        <v>144</v>
      </c>
    </row>
    <row r="28" spans="2:17" x14ac:dyDescent="0.25">
      <c r="B28" s="3">
        <f t="shared" si="1"/>
        <v>20</v>
      </c>
      <c r="C28" s="6" t="s">
        <v>90</v>
      </c>
      <c r="D28" s="19" t="s">
        <v>58</v>
      </c>
      <c r="E28" s="19" t="s">
        <v>37</v>
      </c>
      <c r="F28" s="19" t="s">
        <v>37</v>
      </c>
      <c r="G28" s="19" t="s">
        <v>37</v>
      </c>
      <c r="H28" s="19" t="s">
        <v>37</v>
      </c>
      <c r="I28" s="19" t="s">
        <v>37</v>
      </c>
      <c r="J28" s="4">
        <v>87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6">
        <f t="shared" si="0"/>
        <v>87</v>
      </c>
    </row>
    <row r="29" spans="2:17" x14ac:dyDescent="0.25">
      <c r="B29" s="3">
        <f t="shared" si="1"/>
        <v>21</v>
      </c>
      <c r="C29" s="6" t="s">
        <v>77</v>
      </c>
      <c r="D29" s="19" t="s">
        <v>40</v>
      </c>
      <c r="E29" s="19" t="s">
        <v>38</v>
      </c>
      <c r="F29" s="19" t="s">
        <v>38</v>
      </c>
      <c r="G29" s="19" t="s">
        <v>38</v>
      </c>
      <c r="H29" s="19" t="s">
        <v>38</v>
      </c>
      <c r="I29" s="19" t="s">
        <v>38</v>
      </c>
      <c r="J29" s="4">
        <v>75</v>
      </c>
      <c r="K29" s="4">
        <v>80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6">
        <f t="shared" si="0"/>
        <v>155</v>
      </c>
    </row>
    <row r="30" spans="2:17" x14ac:dyDescent="0.25">
      <c r="B30" s="3">
        <f t="shared" si="1"/>
        <v>22</v>
      </c>
      <c r="C30" s="6" t="s">
        <v>93</v>
      </c>
      <c r="D30" s="19" t="s">
        <v>108</v>
      </c>
      <c r="E30" s="19" t="s">
        <v>39</v>
      </c>
      <c r="F30" s="19" t="s">
        <v>39</v>
      </c>
      <c r="G30" s="19" t="s">
        <v>39</v>
      </c>
      <c r="H30" s="19" t="s">
        <v>39</v>
      </c>
      <c r="I30" s="19" t="s">
        <v>39</v>
      </c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6">
        <f t="shared" si="0"/>
        <v>80</v>
      </c>
    </row>
    <row r="31" spans="2:17" x14ac:dyDescent="0.25">
      <c r="B31" s="3">
        <f t="shared" si="1"/>
        <v>23</v>
      </c>
      <c r="C31" s="6" t="s">
        <v>78</v>
      </c>
      <c r="D31" s="19" t="s">
        <v>42</v>
      </c>
      <c r="E31" s="19" t="s">
        <v>40</v>
      </c>
      <c r="F31" s="19" t="s">
        <v>40</v>
      </c>
      <c r="G31" s="19" t="s">
        <v>40</v>
      </c>
      <c r="H31" s="19" t="s">
        <v>40</v>
      </c>
      <c r="I31" s="19" t="s">
        <v>40</v>
      </c>
      <c r="J31" s="4">
        <v>80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6">
        <f t="shared" si="0"/>
        <v>80</v>
      </c>
    </row>
    <row r="32" spans="2:17" x14ac:dyDescent="0.25">
      <c r="B32" s="3">
        <f t="shared" si="1"/>
        <v>24</v>
      </c>
      <c r="C32" s="6" t="s">
        <v>94</v>
      </c>
      <c r="D32" s="19" t="s">
        <v>61</v>
      </c>
      <c r="E32" s="19"/>
      <c r="F32" s="19"/>
      <c r="G32" s="19"/>
      <c r="H32" s="19"/>
      <c r="I32" s="19"/>
      <c r="J32" s="4">
        <v>82</v>
      </c>
      <c r="K32" s="4">
        <v>75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6">
        <f t="shared" si="0"/>
        <v>157</v>
      </c>
    </row>
    <row r="33" spans="2:17" x14ac:dyDescent="0.25">
      <c r="B33" s="3">
        <f t="shared" si="1"/>
        <v>25</v>
      </c>
      <c r="C33" s="6" t="s">
        <v>79</v>
      </c>
      <c r="D33" s="19" t="s">
        <v>43</v>
      </c>
      <c r="E33" s="19" t="s">
        <v>41</v>
      </c>
      <c r="F33" s="19" t="s">
        <v>41</v>
      </c>
      <c r="G33" s="19" t="s">
        <v>41</v>
      </c>
      <c r="H33" s="19" t="s">
        <v>41</v>
      </c>
      <c r="I33" s="19" t="s">
        <v>41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6">
        <f t="shared" si="0"/>
        <v>0</v>
      </c>
    </row>
    <row r="34" spans="2:17" x14ac:dyDescent="0.25">
      <c r="B34" s="3">
        <f t="shared" si="1"/>
        <v>26</v>
      </c>
      <c r="C34" s="6" t="s">
        <v>100</v>
      </c>
      <c r="D34" s="19" t="s">
        <v>63</v>
      </c>
      <c r="E34" s="19" t="s">
        <v>42</v>
      </c>
      <c r="F34" s="19" t="s">
        <v>42</v>
      </c>
      <c r="G34" s="19" t="s">
        <v>42</v>
      </c>
      <c r="H34" s="19" t="s">
        <v>42</v>
      </c>
      <c r="I34" s="19" t="s">
        <v>42</v>
      </c>
      <c r="J34" s="4">
        <v>75</v>
      </c>
      <c r="K34" s="4">
        <v>70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6">
        <f t="shared" si="0"/>
        <v>145</v>
      </c>
    </row>
    <row r="35" spans="2:17" x14ac:dyDescent="0.25">
      <c r="B35" s="3">
        <f t="shared" si="1"/>
        <v>27</v>
      </c>
      <c r="C35" s="6" t="s">
        <v>80</v>
      </c>
      <c r="D35" s="19" t="s">
        <v>45</v>
      </c>
      <c r="E35" s="19"/>
      <c r="F35" s="19"/>
      <c r="G35" s="19"/>
      <c r="H35" s="19"/>
      <c r="I35" s="19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6">
        <f t="shared" si="0"/>
        <v>0</v>
      </c>
    </row>
    <row r="36" spans="2:17" x14ac:dyDescent="0.25">
      <c r="B36" s="3">
        <f t="shared" si="1"/>
        <v>28</v>
      </c>
      <c r="C36" s="6" t="s">
        <v>81</v>
      </c>
      <c r="D36" s="19" t="s">
        <v>46</v>
      </c>
      <c r="E36" s="19" t="s">
        <v>44</v>
      </c>
      <c r="F36" s="19" t="s">
        <v>44</v>
      </c>
      <c r="G36" s="19" t="s">
        <v>44</v>
      </c>
      <c r="H36" s="19" t="s">
        <v>44</v>
      </c>
      <c r="I36" s="19" t="s">
        <v>44</v>
      </c>
      <c r="J36" s="4">
        <v>90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6">
        <f t="shared" si="0"/>
        <v>90</v>
      </c>
    </row>
    <row r="37" spans="2:17" x14ac:dyDescent="0.25">
      <c r="B37" s="3">
        <f t="shared" si="1"/>
        <v>29</v>
      </c>
      <c r="C37" s="6" t="s">
        <v>82</v>
      </c>
      <c r="D37" s="19" t="s">
        <v>47</v>
      </c>
      <c r="E37" s="19" t="s">
        <v>45</v>
      </c>
      <c r="F37" s="19" t="s">
        <v>45</v>
      </c>
      <c r="G37" s="19" t="s">
        <v>45</v>
      </c>
      <c r="H37" s="19" t="s">
        <v>45</v>
      </c>
      <c r="I37" s="19" t="s">
        <v>45</v>
      </c>
      <c r="J37" s="4">
        <v>80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6">
        <f t="shared" si="0"/>
        <v>80</v>
      </c>
    </row>
    <row r="38" spans="2:17" x14ac:dyDescent="0.25">
      <c r="B38" s="6"/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ref="Q38:Q60" si="2">SUM(J38:P38)/7</f>
        <v>0</v>
      </c>
    </row>
    <row r="39" spans="2:17" x14ac:dyDescent="0.25">
      <c r="B39" s="6"/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/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/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/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/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/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/>
      <c r="C45" s="6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/>
      <c r="C46" s="6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/>
      <c r="C47" s="6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/>
      <c r="C48" s="6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/>
      <c r="C49" s="6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/>
      <c r="C50" s="6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6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7"/>
      <c r="D53" s="33"/>
      <c r="E53" s="33"/>
      <c r="F53" s="33"/>
      <c r="G53" s="33"/>
      <c r="H53" s="33"/>
      <c r="I53" s="33"/>
      <c r="J53" s="4"/>
      <c r="K53" s="4"/>
      <c r="L53" s="4"/>
      <c r="M53" s="4"/>
      <c r="N53" s="4"/>
      <c r="O53" s="4"/>
      <c r="P53" s="4"/>
      <c r="Q53" s="10">
        <f t="shared" si="2"/>
        <v>0</v>
      </c>
    </row>
    <row r="54" spans="2:17" x14ac:dyDescent="0.25">
      <c r="B54" s="6"/>
      <c r="C54" s="7"/>
      <c r="D54" s="33"/>
      <c r="E54" s="33"/>
      <c r="F54" s="33"/>
      <c r="G54" s="33"/>
      <c r="H54" s="33"/>
      <c r="I54" s="33"/>
      <c r="J54" s="4"/>
      <c r="K54" s="4"/>
      <c r="L54" s="4"/>
      <c r="M54" s="4"/>
      <c r="N54" s="4"/>
      <c r="O54" s="4"/>
      <c r="P54" s="4"/>
      <c r="Q54" s="10">
        <f t="shared" si="2"/>
        <v>0</v>
      </c>
    </row>
    <row r="55" spans="2:17" x14ac:dyDescent="0.25">
      <c r="B55" s="6"/>
      <c r="C55" s="7"/>
      <c r="D55" s="33"/>
      <c r="E55" s="33"/>
      <c r="F55" s="33"/>
      <c r="G55" s="33"/>
      <c r="H55" s="33"/>
      <c r="I55" s="33"/>
      <c r="J55" s="4"/>
      <c r="K55" s="4"/>
      <c r="L55" s="4"/>
      <c r="M55" s="4"/>
      <c r="N55" s="4"/>
      <c r="O55" s="4"/>
      <c r="P55" s="4"/>
      <c r="Q55" s="10">
        <f t="shared" si="2"/>
        <v>0</v>
      </c>
    </row>
    <row r="56" spans="2:17" x14ac:dyDescent="0.25">
      <c r="B56" s="6"/>
      <c r="C56" s="7"/>
      <c r="D56" s="33"/>
      <c r="E56" s="33"/>
      <c r="F56" s="33"/>
      <c r="G56" s="33"/>
      <c r="H56" s="33"/>
      <c r="I56" s="33"/>
      <c r="J56" s="4"/>
      <c r="K56" s="4"/>
      <c r="L56" s="4"/>
      <c r="M56" s="4"/>
      <c r="N56" s="4"/>
      <c r="O56" s="4"/>
      <c r="P56" s="4"/>
      <c r="Q56" s="10">
        <f t="shared" si="2"/>
        <v>0</v>
      </c>
    </row>
    <row r="57" spans="2:17" x14ac:dyDescent="0.25">
      <c r="B57" s="6"/>
      <c r="C57" s="7"/>
      <c r="D57" s="33"/>
      <c r="E57" s="33"/>
      <c r="F57" s="33"/>
      <c r="G57" s="33"/>
      <c r="H57" s="33"/>
      <c r="I57" s="33"/>
      <c r="J57" s="4"/>
      <c r="K57" s="4"/>
      <c r="L57" s="4"/>
      <c r="M57" s="4"/>
      <c r="N57" s="4"/>
      <c r="O57" s="4"/>
      <c r="P57" s="4"/>
      <c r="Q57" s="10">
        <f t="shared" si="2"/>
        <v>0</v>
      </c>
    </row>
    <row r="58" spans="2:17" x14ac:dyDescent="0.25">
      <c r="B58" s="6"/>
      <c r="C58" s="7"/>
      <c r="D58" s="33"/>
      <c r="E58" s="33"/>
      <c r="F58" s="33"/>
      <c r="G58" s="33"/>
      <c r="H58" s="33"/>
      <c r="I58" s="33"/>
      <c r="J58" s="4"/>
      <c r="K58" s="4"/>
      <c r="L58" s="4"/>
      <c r="M58" s="4"/>
      <c r="N58" s="4"/>
      <c r="O58" s="4"/>
      <c r="P58" s="4"/>
      <c r="Q58" s="10">
        <f t="shared" si="2"/>
        <v>0</v>
      </c>
    </row>
    <row r="59" spans="2:17" x14ac:dyDescent="0.25">
      <c r="B59" s="6"/>
      <c r="C59" s="7"/>
      <c r="D59" s="33"/>
      <c r="E59" s="33"/>
      <c r="F59" s="33"/>
      <c r="G59" s="33"/>
      <c r="H59" s="33"/>
      <c r="I59" s="33"/>
      <c r="J59" s="4"/>
      <c r="K59" s="4"/>
      <c r="L59" s="4"/>
      <c r="M59" s="4"/>
      <c r="N59" s="4"/>
      <c r="O59" s="4"/>
      <c r="P59" s="4"/>
      <c r="Q59" s="10">
        <f t="shared" si="2"/>
        <v>0</v>
      </c>
    </row>
    <row r="60" spans="2:17" x14ac:dyDescent="0.25">
      <c r="B60" s="6"/>
      <c r="C60" s="3"/>
      <c r="D60" s="34"/>
      <c r="E60" s="35"/>
      <c r="F60" s="35"/>
      <c r="G60" s="35"/>
      <c r="H60" s="35"/>
      <c r="I60" s="36"/>
      <c r="J60" s="3"/>
      <c r="K60" s="3"/>
      <c r="L60" s="3"/>
      <c r="M60" s="3"/>
      <c r="N60" s="3"/>
      <c r="O60" s="3"/>
      <c r="P60" s="3"/>
      <c r="Q60" s="10">
        <f t="shared" si="2"/>
        <v>0</v>
      </c>
    </row>
    <row r="61" spans="2:17" x14ac:dyDescent="0.25">
      <c r="C61" s="21"/>
      <c r="D61" s="21"/>
      <c r="E61" s="1"/>
      <c r="H61" s="24" t="s">
        <v>19</v>
      </c>
      <c r="I61" s="24"/>
      <c r="J61" s="11">
        <f>COUNTIF(J9:J60,"&gt;=70")</f>
        <v>24</v>
      </c>
      <c r="K61" s="11">
        <f>COUNTIF(K9:K60,"&gt;=70")</f>
        <v>5</v>
      </c>
      <c r="L61" s="11">
        <f>COUNTIF(L9:L60,"&gt;=70")</f>
        <v>0</v>
      </c>
      <c r="M61" s="11">
        <f>COUNTIF(M9:M60,"&gt;=70")</f>
        <v>0</v>
      </c>
      <c r="N61" s="11">
        <f t="shared" ref="N61:P61" si="3">COUNTIF(N14:N60,"&gt;=70")</f>
        <v>0</v>
      </c>
      <c r="O61" s="11">
        <f t="shared" si="3"/>
        <v>0</v>
      </c>
      <c r="P61" s="11">
        <f t="shared" si="3"/>
        <v>0</v>
      </c>
      <c r="Q61" s="15">
        <f>COUNTIF(Q14:Q55,"&gt;=70")</f>
        <v>19</v>
      </c>
    </row>
    <row r="62" spans="2:17" x14ac:dyDescent="0.25">
      <c r="C62" s="21"/>
      <c r="D62" s="21"/>
      <c r="E62" s="8"/>
      <c r="H62" s="25" t="s">
        <v>20</v>
      </c>
      <c r="I62" s="25"/>
      <c r="J62" s="12">
        <f t="shared" ref="J62:P62" si="4">COUNTIF(J9:J60,"&lt;70")</f>
        <v>5</v>
      </c>
      <c r="K62" s="12">
        <f t="shared" si="4"/>
        <v>24</v>
      </c>
      <c r="L62" s="12">
        <f t="shared" si="4"/>
        <v>29</v>
      </c>
      <c r="M62" s="12">
        <f t="shared" si="4"/>
        <v>29</v>
      </c>
      <c r="N62" s="12">
        <f t="shared" si="4"/>
        <v>29</v>
      </c>
      <c r="O62" s="12">
        <f t="shared" si="4"/>
        <v>29</v>
      </c>
      <c r="P62" s="12">
        <f t="shared" si="4"/>
        <v>29</v>
      </c>
      <c r="Q62" s="12">
        <f t="shared" ref="Q62" si="5">COUNTIF(Q14:Q60,"&lt;70")</f>
        <v>28</v>
      </c>
    </row>
    <row r="63" spans="2:17" x14ac:dyDescent="0.25">
      <c r="C63" s="21"/>
      <c r="D63" s="21"/>
      <c r="E63" s="21"/>
      <c r="H63" s="25" t="s">
        <v>21</v>
      </c>
      <c r="I63" s="25"/>
      <c r="J63" s="12">
        <f t="shared" ref="J63:P63" si="6">COUNT(J9:J60)</f>
        <v>29</v>
      </c>
      <c r="K63" s="12">
        <f t="shared" si="6"/>
        <v>29</v>
      </c>
      <c r="L63" s="12">
        <f t="shared" si="6"/>
        <v>29</v>
      </c>
      <c r="M63" s="12">
        <f t="shared" si="6"/>
        <v>29</v>
      </c>
      <c r="N63" s="12">
        <f t="shared" si="6"/>
        <v>29</v>
      </c>
      <c r="O63" s="12">
        <f t="shared" si="6"/>
        <v>29</v>
      </c>
      <c r="P63" s="12">
        <f t="shared" si="6"/>
        <v>29</v>
      </c>
      <c r="Q63" s="12">
        <f t="shared" ref="Q63" si="7">COUNT(Q14:Q60)</f>
        <v>47</v>
      </c>
    </row>
    <row r="64" spans="2:17" x14ac:dyDescent="0.25">
      <c r="C64" s="21"/>
      <c r="D64" s="21"/>
      <c r="E64" s="1"/>
      <c r="H64" s="26" t="s">
        <v>16</v>
      </c>
      <c r="I64" s="26"/>
      <c r="J64" s="13">
        <f t="shared" ref="J64:Q64" si="8">J61/J63</f>
        <v>0.82758620689655171</v>
      </c>
      <c r="K64" s="14">
        <f t="shared" si="8"/>
        <v>0.17241379310344829</v>
      </c>
      <c r="L64" s="14">
        <f t="shared" si="8"/>
        <v>0</v>
      </c>
      <c r="M64" s="14">
        <f t="shared" si="8"/>
        <v>0</v>
      </c>
      <c r="N64" s="14">
        <f t="shared" si="8"/>
        <v>0</v>
      </c>
      <c r="O64" s="14">
        <f t="shared" si="8"/>
        <v>0</v>
      </c>
      <c r="P64" s="14">
        <f t="shared" si="8"/>
        <v>0</v>
      </c>
      <c r="Q64" s="14">
        <f t="shared" si="8"/>
        <v>0.40425531914893614</v>
      </c>
    </row>
    <row r="65" spans="3:17" x14ac:dyDescent="0.25">
      <c r="C65" s="21"/>
      <c r="D65" s="21"/>
      <c r="E65" s="1"/>
      <c r="H65" s="26" t="s">
        <v>17</v>
      </c>
      <c r="I65" s="26"/>
      <c r="J65" s="13">
        <f t="shared" ref="J65:Q65" si="9">J62/J63</f>
        <v>0.17241379310344829</v>
      </c>
      <c r="K65" s="13">
        <f t="shared" si="9"/>
        <v>0.82758620689655171</v>
      </c>
      <c r="L65" s="14">
        <f t="shared" si="9"/>
        <v>1</v>
      </c>
      <c r="M65" s="14">
        <f t="shared" si="9"/>
        <v>1</v>
      </c>
      <c r="N65" s="14">
        <f t="shared" si="9"/>
        <v>1</v>
      </c>
      <c r="O65" s="14">
        <f t="shared" si="9"/>
        <v>1</v>
      </c>
      <c r="P65" s="14">
        <f t="shared" si="9"/>
        <v>1</v>
      </c>
      <c r="Q65" s="14">
        <f t="shared" si="9"/>
        <v>0.5957446808510638</v>
      </c>
    </row>
    <row r="66" spans="3:17" x14ac:dyDescent="0.25">
      <c r="C66" s="21"/>
      <c r="D66" s="21"/>
      <c r="E66" s="8"/>
    </row>
    <row r="67" spans="3:17" x14ac:dyDescent="0.25">
      <c r="C67" s="1"/>
      <c r="D67" s="1"/>
      <c r="E67" s="8"/>
    </row>
    <row r="68" spans="3:17" x14ac:dyDescent="0.25">
      <c r="J68" s="27"/>
      <c r="K68" s="27"/>
      <c r="L68" s="27"/>
      <c r="M68" s="27"/>
      <c r="N68" s="27"/>
      <c r="O68" s="27"/>
      <c r="P68" s="27"/>
    </row>
    <row r="69" spans="3:17" x14ac:dyDescent="0.25">
      <c r="J69" s="20" t="s">
        <v>18</v>
      </c>
      <c r="K69" s="20"/>
      <c r="L69" s="20"/>
      <c r="M69" s="20"/>
      <c r="N69" s="20"/>
      <c r="O69" s="20"/>
      <c r="P69" s="20"/>
    </row>
  </sheetData>
  <mergeCells count="74">
    <mergeCell ref="C61:D61"/>
    <mergeCell ref="D56:I56"/>
    <mergeCell ref="D57:I57"/>
    <mergeCell ref="D58:I58"/>
    <mergeCell ref="D59:I59"/>
    <mergeCell ref="D60:I60"/>
    <mergeCell ref="D55:I55"/>
    <mergeCell ref="D40:I40"/>
    <mergeCell ref="D41:I41"/>
    <mergeCell ref="D42:I42"/>
    <mergeCell ref="D43:I43"/>
    <mergeCell ref="D44:I44"/>
    <mergeCell ref="D45:I45"/>
    <mergeCell ref="D51:I51"/>
    <mergeCell ref="B2:P2"/>
    <mergeCell ref="D52:I52"/>
    <mergeCell ref="D53:I53"/>
    <mergeCell ref="D54:I54"/>
    <mergeCell ref="D34:I34"/>
    <mergeCell ref="D35:I35"/>
    <mergeCell ref="D36:I36"/>
    <mergeCell ref="D37:I37"/>
    <mergeCell ref="D38:I38"/>
    <mergeCell ref="D46:I46"/>
    <mergeCell ref="D47:I47"/>
    <mergeCell ref="D48:I48"/>
    <mergeCell ref="D49:I49"/>
    <mergeCell ref="D50:I50"/>
    <mergeCell ref="D39:I39"/>
    <mergeCell ref="D27:I27"/>
    <mergeCell ref="D28:I28"/>
    <mergeCell ref="D29:I29"/>
    <mergeCell ref="D30:I30"/>
    <mergeCell ref="D31:I31"/>
    <mergeCell ref="D33:I33"/>
    <mergeCell ref="D32:I32"/>
    <mergeCell ref="J4:K4"/>
    <mergeCell ref="N4:O4"/>
    <mergeCell ref="D6:G6"/>
    <mergeCell ref="D8:I8"/>
    <mergeCell ref="D26:I26"/>
    <mergeCell ref="D14:I14"/>
    <mergeCell ref="D15:I15"/>
    <mergeCell ref="D16:I16"/>
    <mergeCell ref="D17:I17"/>
    <mergeCell ref="D18:I18"/>
    <mergeCell ref="D19:I19"/>
    <mergeCell ref="D20:I20"/>
    <mergeCell ref="D21:I21"/>
    <mergeCell ref="D23:I23"/>
    <mergeCell ref="D24:I24"/>
    <mergeCell ref="D25:I25"/>
    <mergeCell ref="J69:P69"/>
    <mergeCell ref="C62:D62"/>
    <mergeCell ref="I6:J6"/>
    <mergeCell ref="K6:P6"/>
    <mergeCell ref="C3:P3"/>
    <mergeCell ref="C65:D65"/>
    <mergeCell ref="C66:D66"/>
    <mergeCell ref="C64:D64"/>
    <mergeCell ref="C63:E63"/>
    <mergeCell ref="H61:I61"/>
    <mergeCell ref="H62:I62"/>
    <mergeCell ref="H63:I63"/>
    <mergeCell ref="H64:I64"/>
    <mergeCell ref="H65:I65"/>
    <mergeCell ref="J68:P68"/>
    <mergeCell ref="D4:G4"/>
    <mergeCell ref="D22:I22"/>
    <mergeCell ref="D9:I9"/>
    <mergeCell ref="D10:I10"/>
    <mergeCell ref="D11:I11"/>
    <mergeCell ref="D12:I12"/>
    <mergeCell ref="D13:I1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65"/>
  <sheetViews>
    <sheetView zoomScale="90" zoomScaleNormal="90" workbookViewId="0">
      <selection activeCell="K39" sqref="K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20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"/>
      <c r="Q2" s="2"/>
    </row>
    <row r="3" spans="2:20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"/>
      <c r="Q3" s="1"/>
    </row>
    <row r="4" spans="2:20" x14ac:dyDescent="0.25">
      <c r="C4" t="s">
        <v>0</v>
      </c>
      <c r="D4" s="28" t="s">
        <v>188</v>
      </c>
      <c r="E4" s="28"/>
      <c r="F4" s="28"/>
      <c r="G4" s="28"/>
      <c r="I4" t="s">
        <v>1</v>
      </c>
      <c r="J4" s="29" t="s">
        <v>134</v>
      </c>
      <c r="K4" s="29"/>
      <c r="M4" t="s">
        <v>2</v>
      </c>
      <c r="N4" s="30">
        <v>45229</v>
      </c>
      <c r="O4" s="30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9" t="s">
        <v>133</v>
      </c>
      <c r="E6" s="29"/>
      <c r="F6" s="29"/>
      <c r="G6" s="29"/>
      <c r="I6" s="21" t="s">
        <v>22</v>
      </c>
      <c r="J6" s="21"/>
      <c r="K6" s="22" t="s">
        <v>25</v>
      </c>
      <c r="L6" s="22"/>
      <c r="M6" s="22"/>
      <c r="N6" s="22"/>
      <c r="O6" s="22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  <c r="R8" s="17"/>
      <c r="S8" s="17"/>
      <c r="T8" s="17"/>
    </row>
    <row r="9" spans="2:20" x14ac:dyDescent="0.25">
      <c r="B9" s="6">
        <v>1</v>
      </c>
      <c r="C9" s="6" t="s">
        <v>160</v>
      </c>
      <c r="D9" s="19" t="s">
        <v>135</v>
      </c>
      <c r="E9" s="19"/>
      <c r="F9" s="19"/>
      <c r="G9" s="19"/>
      <c r="H9" s="19"/>
      <c r="I9" s="19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(J9+K9+L9+M9)/4</f>
        <v>0</v>
      </c>
    </row>
    <row r="10" spans="2:20" x14ac:dyDescent="0.25">
      <c r="B10" s="6">
        <f>B9+1</f>
        <v>2</v>
      </c>
      <c r="C10" s="6" t="s">
        <v>161</v>
      </c>
      <c r="D10" s="19" t="s">
        <v>136</v>
      </c>
      <c r="E10" s="19"/>
      <c r="F10" s="19"/>
      <c r="G10" s="19"/>
      <c r="H10" s="19"/>
      <c r="I10" s="19"/>
      <c r="J10" s="4">
        <v>83</v>
      </c>
      <c r="K10" s="4">
        <v>84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37" si="0">(J10+K10+L10+M10)/4</f>
        <v>41.75</v>
      </c>
      <c r="R10" s="17"/>
      <c r="S10" s="17"/>
      <c r="T10" s="18"/>
    </row>
    <row r="11" spans="2:20" x14ac:dyDescent="0.25">
      <c r="B11" s="6">
        <f t="shared" ref="B11:B37" si="1">B10+1</f>
        <v>3</v>
      </c>
      <c r="C11" s="6" t="s">
        <v>162</v>
      </c>
      <c r="D11" s="19" t="s">
        <v>137</v>
      </c>
      <c r="E11" s="19"/>
      <c r="F11" s="19"/>
      <c r="G11" s="19"/>
      <c r="H11" s="19"/>
      <c r="I11" s="19"/>
      <c r="J11" s="4">
        <v>92</v>
      </c>
      <c r="K11" s="4">
        <v>92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46</v>
      </c>
      <c r="R11" s="17"/>
      <c r="S11" s="17"/>
      <c r="T11" s="17"/>
    </row>
    <row r="12" spans="2:20" x14ac:dyDescent="0.25">
      <c r="B12" s="6">
        <f t="shared" si="1"/>
        <v>4</v>
      </c>
      <c r="C12" s="6" t="s">
        <v>163</v>
      </c>
      <c r="D12" s="19" t="s">
        <v>281</v>
      </c>
      <c r="E12" s="19"/>
      <c r="F12" s="19"/>
      <c r="G12" s="19"/>
      <c r="H12" s="19"/>
      <c r="I12" s="19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0</v>
      </c>
    </row>
    <row r="13" spans="2:20" x14ac:dyDescent="0.25">
      <c r="B13" s="6">
        <f t="shared" si="1"/>
        <v>5</v>
      </c>
      <c r="C13" s="6" t="s">
        <v>164</v>
      </c>
      <c r="D13" s="19" t="s">
        <v>173</v>
      </c>
      <c r="E13" s="19"/>
      <c r="F13" s="19"/>
      <c r="G13" s="19"/>
      <c r="H13" s="19"/>
      <c r="I13" s="19"/>
      <c r="J13" s="4">
        <v>86</v>
      </c>
      <c r="K13" s="4">
        <v>86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43</v>
      </c>
    </row>
    <row r="14" spans="2:20" x14ac:dyDescent="0.25">
      <c r="B14" s="6">
        <f t="shared" si="1"/>
        <v>6</v>
      </c>
      <c r="C14" s="6" t="s">
        <v>165</v>
      </c>
      <c r="D14" s="19" t="s">
        <v>138</v>
      </c>
      <c r="E14" s="19"/>
      <c r="F14" s="19"/>
      <c r="G14" s="19"/>
      <c r="H14" s="19"/>
      <c r="I14" s="19"/>
      <c r="J14" s="4">
        <v>81</v>
      </c>
      <c r="K14" s="4">
        <v>75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39</v>
      </c>
    </row>
    <row r="15" spans="2:20" x14ac:dyDescent="0.25">
      <c r="B15" s="6">
        <f t="shared" si="1"/>
        <v>7</v>
      </c>
      <c r="C15" s="6" t="s">
        <v>166</v>
      </c>
      <c r="D15" s="19" t="s">
        <v>139</v>
      </c>
      <c r="E15" s="19"/>
      <c r="F15" s="19"/>
      <c r="G15" s="19"/>
      <c r="H15" s="19"/>
      <c r="I15" s="19"/>
      <c r="J15" s="4">
        <v>90</v>
      </c>
      <c r="K15" s="4">
        <v>92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45.5</v>
      </c>
    </row>
    <row r="16" spans="2:20" x14ac:dyDescent="0.25">
      <c r="B16" s="6">
        <f t="shared" si="1"/>
        <v>8</v>
      </c>
      <c r="C16" s="6" t="s">
        <v>167</v>
      </c>
      <c r="D16" s="19" t="s">
        <v>140</v>
      </c>
      <c r="E16" s="19"/>
      <c r="F16" s="19"/>
      <c r="G16" s="19"/>
      <c r="H16" s="19"/>
      <c r="I16" s="19"/>
      <c r="J16" s="4">
        <v>94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23.5</v>
      </c>
    </row>
    <row r="17" spans="2:19" x14ac:dyDescent="0.25">
      <c r="B17" s="6">
        <f t="shared" si="1"/>
        <v>9</v>
      </c>
      <c r="C17" s="6" t="s">
        <v>168</v>
      </c>
      <c r="D17" s="19" t="s">
        <v>141</v>
      </c>
      <c r="E17" s="19"/>
      <c r="F17" s="19"/>
      <c r="G17" s="19"/>
      <c r="H17" s="19"/>
      <c r="I17" s="19"/>
      <c r="J17" s="4">
        <v>89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39.75</v>
      </c>
    </row>
    <row r="18" spans="2:19" x14ac:dyDescent="0.25">
      <c r="B18" s="6">
        <f t="shared" si="1"/>
        <v>10</v>
      </c>
      <c r="C18" s="6" t="s">
        <v>169</v>
      </c>
      <c r="D18" s="19" t="s">
        <v>142</v>
      </c>
      <c r="E18" s="19"/>
      <c r="F18" s="19"/>
      <c r="G18" s="19"/>
      <c r="H18" s="19"/>
      <c r="I18" s="19"/>
      <c r="J18" s="4">
        <v>0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20</v>
      </c>
    </row>
    <row r="19" spans="2:19" x14ac:dyDescent="0.25">
      <c r="B19" s="6">
        <f t="shared" si="1"/>
        <v>11</v>
      </c>
      <c r="C19" s="6" t="s">
        <v>174</v>
      </c>
      <c r="D19" s="19" t="s">
        <v>143</v>
      </c>
      <c r="E19" s="19"/>
      <c r="F19" s="19"/>
      <c r="G19" s="19"/>
      <c r="H19" s="19"/>
      <c r="I19" s="19"/>
      <c r="J19" s="4">
        <v>88</v>
      </c>
      <c r="K19" s="4">
        <v>85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43.25</v>
      </c>
    </row>
    <row r="20" spans="2:19" x14ac:dyDescent="0.25">
      <c r="B20" s="6">
        <f t="shared" si="1"/>
        <v>12</v>
      </c>
      <c r="C20" s="6" t="s">
        <v>170</v>
      </c>
      <c r="D20" s="19" t="s">
        <v>144</v>
      </c>
      <c r="E20" s="19"/>
      <c r="F20" s="19"/>
      <c r="G20" s="19"/>
      <c r="H20" s="19"/>
      <c r="I20" s="19"/>
      <c r="J20" s="4">
        <v>0</v>
      </c>
      <c r="K20" s="4">
        <v>84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21</v>
      </c>
    </row>
    <row r="21" spans="2:19" x14ac:dyDescent="0.25">
      <c r="B21" s="6">
        <f t="shared" si="1"/>
        <v>13</v>
      </c>
      <c r="C21" s="6" t="s">
        <v>171</v>
      </c>
      <c r="D21" s="19" t="s">
        <v>145</v>
      </c>
      <c r="E21" s="19"/>
      <c r="F21" s="19"/>
      <c r="G21" s="19"/>
      <c r="H21" s="19"/>
      <c r="I21" s="19"/>
      <c r="J21" s="4">
        <v>86</v>
      </c>
      <c r="K21" s="4">
        <v>77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40.75</v>
      </c>
    </row>
    <row r="22" spans="2:19" x14ac:dyDescent="0.25">
      <c r="B22" s="6">
        <f t="shared" si="1"/>
        <v>14</v>
      </c>
      <c r="C22" s="6" t="s">
        <v>172</v>
      </c>
      <c r="D22" s="19" t="s">
        <v>146</v>
      </c>
      <c r="E22" s="19"/>
      <c r="F22" s="19"/>
      <c r="G22" s="19"/>
      <c r="H22" s="19"/>
      <c r="I22" s="19"/>
      <c r="J22" s="4">
        <v>0</v>
      </c>
      <c r="K22" s="4">
        <v>73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18.25</v>
      </c>
      <c r="R22" s="17"/>
      <c r="S22" s="17"/>
    </row>
    <row r="23" spans="2:19" x14ac:dyDescent="0.25">
      <c r="B23" s="6">
        <f t="shared" si="1"/>
        <v>15</v>
      </c>
      <c r="C23" s="6" t="s">
        <v>175</v>
      </c>
      <c r="D23" s="19" t="s">
        <v>147</v>
      </c>
      <c r="E23" s="19"/>
      <c r="F23" s="19"/>
      <c r="G23" s="19"/>
      <c r="H23" s="19"/>
      <c r="I23" s="19"/>
      <c r="J23" s="4">
        <v>95</v>
      </c>
      <c r="K23" s="4">
        <v>87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45.5</v>
      </c>
    </row>
    <row r="24" spans="2:19" x14ac:dyDescent="0.25">
      <c r="B24" s="6">
        <f t="shared" si="1"/>
        <v>16</v>
      </c>
      <c r="C24" s="6" t="s">
        <v>176</v>
      </c>
      <c r="D24" s="19" t="s">
        <v>148</v>
      </c>
      <c r="E24" s="19"/>
      <c r="F24" s="19"/>
      <c r="G24" s="19"/>
      <c r="H24" s="19"/>
      <c r="I24" s="19"/>
      <c r="J24" s="4">
        <v>81</v>
      </c>
      <c r="K24" s="4">
        <v>79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40</v>
      </c>
    </row>
    <row r="25" spans="2:19" x14ac:dyDescent="0.25">
      <c r="B25" s="6">
        <f t="shared" si="1"/>
        <v>17</v>
      </c>
      <c r="C25" s="6" t="s">
        <v>177</v>
      </c>
      <c r="D25" s="19" t="s">
        <v>149</v>
      </c>
      <c r="E25" s="19"/>
      <c r="F25" s="19"/>
      <c r="G25" s="19"/>
      <c r="H25" s="19"/>
      <c r="I25" s="19"/>
      <c r="J25" s="4">
        <v>0</v>
      </c>
      <c r="K25" s="4">
        <v>83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20.75</v>
      </c>
    </row>
    <row r="26" spans="2:19" x14ac:dyDescent="0.25">
      <c r="B26" s="6">
        <f t="shared" si="1"/>
        <v>18</v>
      </c>
      <c r="C26" s="6" t="s">
        <v>178</v>
      </c>
      <c r="D26" s="19" t="s">
        <v>150</v>
      </c>
      <c r="E26" s="19"/>
      <c r="F26" s="19"/>
      <c r="G26" s="19"/>
      <c r="H26" s="19"/>
      <c r="I26" s="19"/>
      <c r="J26" s="4">
        <v>95</v>
      </c>
      <c r="K26" s="4">
        <v>86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45.25</v>
      </c>
    </row>
    <row r="27" spans="2:19" x14ac:dyDescent="0.25">
      <c r="B27" s="6">
        <f t="shared" si="1"/>
        <v>19</v>
      </c>
      <c r="C27" s="6" t="s">
        <v>179</v>
      </c>
      <c r="D27" s="19" t="s">
        <v>151</v>
      </c>
      <c r="E27" s="19"/>
      <c r="F27" s="19"/>
      <c r="G27" s="19"/>
      <c r="H27" s="19"/>
      <c r="I27" s="19"/>
      <c r="J27" s="4">
        <v>0</v>
      </c>
      <c r="K27" s="4">
        <v>77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19.25</v>
      </c>
    </row>
    <row r="28" spans="2:19" x14ac:dyDescent="0.25">
      <c r="B28" s="6">
        <f t="shared" si="1"/>
        <v>20</v>
      </c>
      <c r="C28" s="6" t="s">
        <v>180</v>
      </c>
      <c r="D28" s="19" t="s">
        <v>152</v>
      </c>
      <c r="E28" s="19"/>
      <c r="F28" s="19"/>
      <c r="G28" s="19"/>
      <c r="H28" s="19"/>
      <c r="I28" s="19"/>
      <c r="J28" s="4">
        <v>93</v>
      </c>
      <c r="K28" s="4">
        <v>88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45.25</v>
      </c>
    </row>
    <row r="29" spans="2:19" x14ac:dyDescent="0.25">
      <c r="B29" s="6">
        <f t="shared" si="1"/>
        <v>21</v>
      </c>
      <c r="C29" s="6" t="s">
        <v>180</v>
      </c>
      <c r="D29" s="19" t="s">
        <v>153</v>
      </c>
      <c r="E29" s="19"/>
      <c r="F29" s="19"/>
      <c r="G29" s="19"/>
      <c r="H29" s="19"/>
      <c r="I29" s="19"/>
      <c r="J29" s="4">
        <v>0</v>
      </c>
      <c r="K29" s="4">
        <v>72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18</v>
      </c>
    </row>
    <row r="30" spans="2:19" x14ac:dyDescent="0.25">
      <c r="B30" s="6">
        <f t="shared" si="1"/>
        <v>22</v>
      </c>
      <c r="C30" s="6" t="s">
        <v>181</v>
      </c>
      <c r="D30" s="19" t="s">
        <v>154</v>
      </c>
      <c r="E30" s="19"/>
      <c r="F30" s="19"/>
      <c r="G30" s="19"/>
      <c r="H30" s="19"/>
      <c r="I30" s="19"/>
      <c r="J30" s="4">
        <v>79</v>
      </c>
      <c r="K30" s="4">
        <v>80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39.75</v>
      </c>
    </row>
    <row r="31" spans="2:19" x14ac:dyDescent="0.25">
      <c r="B31" s="6">
        <f t="shared" si="1"/>
        <v>23</v>
      </c>
      <c r="C31" s="6" t="s">
        <v>181</v>
      </c>
      <c r="D31" s="19" t="s">
        <v>187</v>
      </c>
      <c r="E31" s="19"/>
      <c r="F31" s="19"/>
      <c r="G31" s="19"/>
      <c r="H31" s="19"/>
      <c r="I31" s="19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10">
        <f t="shared" si="0"/>
        <v>0</v>
      </c>
    </row>
    <row r="32" spans="2:19" x14ac:dyDescent="0.25">
      <c r="B32" s="6">
        <f t="shared" si="1"/>
        <v>24</v>
      </c>
      <c r="C32" s="6" t="s">
        <v>182</v>
      </c>
      <c r="D32" s="19" t="s">
        <v>155</v>
      </c>
      <c r="E32" s="19"/>
      <c r="F32" s="19"/>
      <c r="G32" s="19"/>
      <c r="H32" s="19"/>
      <c r="I32" s="19"/>
      <c r="J32" s="4">
        <v>75</v>
      </c>
      <c r="K32" s="4">
        <v>75</v>
      </c>
      <c r="L32" s="4">
        <v>0</v>
      </c>
      <c r="M32" s="4">
        <v>0</v>
      </c>
      <c r="N32" s="4">
        <v>0</v>
      </c>
      <c r="O32" s="4">
        <v>0</v>
      </c>
      <c r="P32" s="10">
        <f t="shared" si="0"/>
        <v>37.5</v>
      </c>
    </row>
    <row r="33" spans="2:16" x14ac:dyDescent="0.25">
      <c r="B33" s="6">
        <f t="shared" si="1"/>
        <v>25</v>
      </c>
      <c r="C33" s="6" t="s">
        <v>183</v>
      </c>
      <c r="D33" s="19" t="s">
        <v>156</v>
      </c>
      <c r="E33" s="19"/>
      <c r="F33" s="19"/>
      <c r="G33" s="19"/>
      <c r="H33" s="19"/>
      <c r="I33" s="19"/>
      <c r="J33" s="4">
        <v>0</v>
      </c>
      <c r="K33" s="4">
        <v>75</v>
      </c>
      <c r="L33" s="4">
        <v>0</v>
      </c>
      <c r="M33" s="4">
        <v>0</v>
      </c>
      <c r="N33" s="4">
        <v>0</v>
      </c>
      <c r="O33" s="4">
        <v>0</v>
      </c>
      <c r="P33" s="10">
        <f t="shared" si="0"/>
        <v>18.75</v>
      </c>
    </row>
    <row r="34" spans="2:16" x14ac:dyDescent="0.25">
      <c r="B34" s="6">
        <f t="shared" si="1"/>
        <v>26</v>
      </c>
      <c r="C34" s="6" t="s">
        <v>184</v>
      </c>
      <c r="D34" s="19" t="s">
        <v>157</v>
      </c>
      <c r="E34" s="19"/>
      <c r="F34" s="19"/>
      <c r="G34" s="19"/>
      <c r="H34" s="19"/>
      <c r="I34" s="19"/>
      <c r="J34" s="4">
        <v>83</v>
      </c>
      <c r="K34" s="4">
        <v>85</v>
      </c>
      <c r="L34" s="4">
        <v>0</v>
      </c>
      <c r="M34" s="4">
        <v>0</v>
      </c>
      <c r="N34" s="4">
        <v>0</v>
      </c>
      <c r="O34" s="4">
        <v>0</v>
      </c>
      <c r="P34" s="10">
        <f t="shared" si="0"/>
        <v>42</v>
      </c>
    </row>
    <row r="35" spans="2:16" x14ac:dyDescent="0.25">
      <c r="B35" s="6">
        <f t="shared" si="1"/>
        <v>27</v>
      </c>
      <c r="C35" s="6" t="s">
        <v>185</v>
      </c>
      <c r="D35" s="19" t="s">
        <v>158</v>
      </c>
      <c r="E35" s="19"/>
      <c r="F35" s="19"/>
      <c r="G35" s="19"/>
      <c r="H35" s="19"/>
      <c r="I35" s="19"/>
      <c r="J35" s="4">
        <v>71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10">
        <f t="shared" si="0"/>
        <v>17.75</v>
      </c>
    </row>
    <row r="36" spans="2:16" x14ac:dyDescent="0.25">
      <c r="B36" s="6">
        <f t="shared" si="1"/>
        <v>28</v>
      </c>
      <c r="C36" s="6" t="s">
        <v>250</v>
      </c>
      <c r="D36" s="19" t="s">
        <v>249</v>
      </c>
      <c r="E36" s="19"/>
      <c r="F36" s="19"/>
      <c r="G36" s="19"/>
      <c r="H36" s="19"/>
      <c r="I36" s="19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10">
        <f t="shared" si="0"/>
        <v>0</v>
      </c>
    </row>
    <row r="37" spans="2:16" x14ac:dyDescent="0.25">
      <c r="B37" s="6">
        <f t="shared" si="1"/>
        <v>29</v>
      </c>
      <c r="C37" s="6" t="s">
        <v>186</v>
      </c>
      <c r="D37" s="19" t="s">
        <v>159</v>
      </c>
      <c r="E37" s="19"/>
      <c r="F37" s="19"/>
      <c r="G37" s="19"/>
      <c r="H37" s="19"/>
      <c r="I37" s="19"/>
      <c r="J37" s="4">
        <v>81</v>
      </c>
      <c r="K37" s="4">
        <v>87</v>
      </c>
      <c r="L37" s="4">
        <v>0</v>
      </c>
      <c r="M37" s="4">
        <v>0</v>
      </c>
      <c r="N37" s="4">
        <v>0</v>
      </c>
      <c r="O37" s="4">
        <v>0</v>
      </c>
      <c r="P37" s="10">
        <f t="shared" si="0"/>
        <v>42</v>
      </c>
    </row>
    <row r="38" spans="2:16" x14ac:dyDescent="0.25">
      <c r="B38" s="6"/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10">
        <f t="shared" ref="P38:P47" si="2">SUM(J38:O38)/6</f>
        <v>0</v>
      </c>
    </row>
    <row r="39" spans="2:16" x14ac:dyDescent="0.25">
      <c r="B39" s="6"/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10">
        <f t="shared" si="2"/>
        <v>0</v>
      </c>
    </row>
    <row r="40" spans="2:16" x14ac:dyDescent="0.25">
      <c r="B40" s="6"/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10">
        <f t="shared" si="2"/>
        <v>0</v>
      </c>
    </row>
    <row r="41" spans="2:16" x14ac:dyDescent="0.25">
      <c r="B41" s="6"/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10">
        <f t="shared" si="2"/>
        <v>0</v>
      </c>
    </row>
    <row r="42" spans="2:16" x14ac:dyDescent="0.25">
      <c r="B42" s="6"/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10">
        <f t="shared" si="2"/>
        <v>0</v>
      </c>
    </row>
    <row r="43" spans="2:16" x14ac:dyDescent="0.25">
      <c r="B43" s="6"/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10">
        <f t="shared" si="2"/>
        <v>0</v>
      </c>
    </row>
    <row r="44" spans="2:16" x14ac:dyDescent="0.25">
      <c r="B44" s="6"/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10">
        <f t="shared" si="2"/>
        <v>0</v>
      </c>
    </row>
    <row r="45" spans="2:16" x14ac:dyDescent="0.25">
      <c r="B45" s="6"/>
      <c r="C45" s="6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10">
        <f t="shared" si="2"/>
        <v>0</v>
      </c>
    </row>
    <row r="46" spans="2:16" x14ac:dyDescent="0.25">
      <c r="B46" s="6"/>
      <c r="C46" s="6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10">
        <f t="shared" si="2"/>
        <v>0</v>
      </c>
    </row>
    <row r="47" spans="2:16" x14ac:dyDescent="0.25">
      <c r="B47" s="6"/>
      <c r="C47" s="6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10">
        <f t="shared" si="2"/>
        <v>0</v>
      </c>
    </row>
    <row r="48" spans="2:16" x14ac:dyDescent="0.25">
      <c r="B48" s="6"/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10">
        <f t="shared" ref="P48:P56" si="3">SUM(J48:O48)/7</f>
        <v>0</v>
      </c>
    </row>
    <row r="49" spans="2:16" x14ac:dyDescent="0.25">
      <c r="B49" s="6"/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10">
        <f t="shared" si="3"/>
        <v>0</v>
      </c>
    </row>
    <row r="50" spans="2:16" x14ac:dyDescent="0.25">
      <c r="B50" s="6"/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10">
        <f t="shared" si="3"/>
        <v>0</v>
      </c>
    </row>
    <row r="51" spans="2:16" x14ac:dyDescent="0.25">
      <c r="B51" s="6"/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10">
        <f t="shared" si="3"/>
        <v>0</v>
      </c>
    </row>
    <row r="52" spans="2:16" x14ac:dyDescent="0.25">
      <c r="B52" s="6"/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10">
        <f t="shared" si="3"/>
        <v>0</v>
      </c>
    </row>
    <row r="53" spans="2:16" x14ac:dyDescent="0.25">
      <c r="B53" s="6"/>
      <c r="C53" s="7"/>
      <c r="D53" s="33"/>
      <c r="E53" s="33"/>
      <c r="F53" s="33"/>
      <c r="G53" s="33"/>
      <c r="H53" s="33"/>
      <c r="I53" s="33"/>
      <c r="J53" s="4"/>
      <c r="K53" s="4"/>
      <c r="L53" s="4"/>
      <c r="M53" s="4"/>
      <c r="N53" s="4"/>
      <c r="O53" s="4"/>
      <c r="P53" s="10">
        <f t="shared" si="3"/>
        <v>0</v>
      </c>
    </row>
    <row r="54" spans="2:16" x14ac:dyDescent="0.25">
      <c r="B54" s="6"/>
      <c r="C54" s="7"/>
      <c r="D54" s="33"/>
      <c r="E54" s="33"/>
      <c r="F54" s="33"/>
      <c r="G54" s="33"/>
      <c r="H54" s="33"/>
      <c r="I54" s="33"/>
      <c r="J54" s="4"/>
      <c r="K54" s="4"/>
      <c r="L54" s="4"/>
      <c r="M54" s="4"/>
      <c r="N54" s="4"/>
      <c r="O54" s="4"/>
      <c r="P54" s="10">
        <f t="shared" si="3"/>
        <v>0</v>
      </c>
    </row>
    <row r="55" spans="2:16" x14ac:dyDescent="0.25">
      <c r="B55" s="6"/>
      <c r="C55" s="7"/>
      <c r="D55" s="33"/>
      <c r="E55" s="33"/>
      <c r="F55" s="33"/>
      <c r="G55" s="33"/>
      <c r="H55" s="33"/>
      <c r="I55" s="33"/>
      <c r="J55" s="4"/>
      <c r="K55" s="4"/>
      <c r="L55" s="4"/>
      <c r="M55" s="4"/>
      <c r="N55" s="4"/>
      <c r="O55" s="4"/>
      <c r="P55" s="10">
        <f t="shared" si="3"/>
        <v>0</v>
      </c>
    </row>
    <row r="56" spans="2:16" x14ac:dyDescent="0.25">
      <c r="B56" s="6"/>
      <c r="C56" s="3"/>
      <c r="D56" s="34"/>
      <c r="E56" s="35"/>
      <c r="F56" s="35"/>
      <c r="G56" s="35"/>
      <c r="H56" s="35"/>
      <c r="I56" s="36"/>
      <c r="J56" s="3"/>
      <c r="K56" s="3"/>
      <c r="L56" s="3"/>
      <c r="M56" s="3"/>
      <c r="N56" s="3"/>
      <c r="O56" s="3"/>
      <c r="P56" s="10">
        <f t="shared" si="3"/>
        <v>0</v>
      </c>
    </row>
    <row r="57" spans="2:16" x14ac:dyDescent="0.25">
      <c r="C57" s="21"/>
      <c r="D57" s="21"/>
      <c r="E57" s="1"/>
      <c r="H57" s="24" t="s">
        <v>19</v>
      </c>
      <c r="I57" s="24"/>
      <c r="J57" s="11">
        <f>COUNTIF(J9:J56,"&gt;=70")</f>
        <v>18</v>
      </c>
      <c r="K57" s="11">
        <f t="shared" ref="K57:O57" si="4">COUNTIF(K9:K56,"&gt;=70")</f>
        <v>23</v>
      </c>
      <c r="L57" s="11">
        <f t="shared" si="4"/>
        <v>0</v>
      </c>
      <c r="M57" s="11">
        <f t="shared" si="4"/>
        <v>0</v>
      </c>
      <c r="N57" s="11">
        <f t="shared" si="4"/>
        <v>0</v>
      </c>
      <c r="O57" s="11">
        <f t="shared" si="4"/>
        <v>0</v>
      </c>
      <c r="P57" s="15">
        <f t="shared" ref="P57" si="5">COUNTIF(P9:P51,"&gt;=70")</f>
        <v>0</v>
      </c>
    </row>
    <row r="58" spans="2:16" x14ac:dyDescent="0.25">
      <c r="C58" s="21"/>
      <c r="D58" s="21"/>
      <c r="E58" s="8"/>
      <c r="H58" s="25" t="s">
        <v>20</v>
      </c>
      <c r="I58" s="25"/>
      <c r="J58" s="12">
        <f>COUNTIF(J9:J56,"&lt;70")</f>
        <v>11</v>
      </c>
      <c r="K58" s="12">
        <f t="shared" ref="K58:P58" si="6">COUNTIF(K9:K56,"&lt;70")</f>
        <v>6</v>
      </c>
      <c r="L58" s="12">
        <f t="shared" si="6"/>
        <v>29</v>
      </c>
      <c r="M58" s="12">
        <f t="shared" si="6"/>
        <v>29</v>
      </c>
      <c r="N58" s="12">
        <f t="shared" si="6"/>
        <v>29</v>
      </c>
      <c r="O58" s="12">
        <f t="shared" si="6"/>
        <v>29</v>
      </c>
      <c r="P58" s="12">
        <f t="shared" si="6"/>
        <v>48</v>
      </c>
    </row>
    <row r="59" spans="2:16" x14ac:dyDescent="0.25">
      <c r="C59" s="21"/>
      <c r="D59" s="21"/>
      <c r="E59" s="21"/>
      <c r="H59" s="25" t="s">
        <v>21</v>
      </c>
      <c r="I59" s="25"/>
      <c r="J59" s="12">
        <f>COUNT(J9:J56)</f>
        <v>29</v>
      </c>
      <c r="K59" s="12">
        <f t="shared" ref="K59:P59" si="7">COUNT(K9:K56)</f>
        <v>29</v>
      </c>
      <c r="L59" s="12">
        <f t="shared" si="7"/>
        <v>29</v>
      </c>
      <c r="M59" s="12">
        <f t="shared" si="7"/>
        <v>29</v>
      </c>
      <c r="N59" s="12">
        <f t="shared" si="7"/>
        <v>29</v>
      </c>
      <c r="O59" s="12">
        <f t="shared" si="7"/>
        <v>29</v>
      </c>
      <c r="P59" s="12">
        <f t="shared" si="7"/>
        <v>48</v>
      </c>
    </row>
    <row r="60" spans="2:16" x14ac:dyDescent="0.25">
      <c r="C60" s="21"/>
      <c r="D60" s="21"/>
      <c r="E60" s="1"/>
      <c r="H60" s="26" t="s">
        <v>16</v>
      </c>
      <c r="I60" s="26"/>
      <c r="J60" s="13">
        <f>J57/J59</f>
        <v>0.62068965517241381</v>
      </c>
      <c r="K60" s="14">
        <f t="shared" ref="K60:P60" si="8">K57/K59</f>
        <v>0.7931034482758621</v>
      </c>
      <c r="L60" s="14">
        <f t="shared" si="8"/>
        <v>0</v>
      </c>
      <c r="M60" s="14">
        <f t="shared" si="8"/>
        <v>0</v>
      </c>
      <c r="N60" s="14">
        <f t="shared" si="8"/>
        <v>0</v>
      </c>
      <c r="O60" s="14">
        <f t="shared" si="8"/>
        <v>0</v>
      </c>
      <c r="P60" s="14">
        <f t="shared" si="8"/>
        <v>0</v>
      </c>
    </row>
    <row r="61" spans="2:16" x14ac:dyDescent="0.25">
      <c r="C61" s="21"/>
      <c r="D61" s="21"/>
      <c r="E61" s="1"/>
      <c r="H61" s="26" t="s">
        <v>17</v>
      </c>
      <c r="I61" s="26"/>
      <c r="J61" s="13">
        <f>J58/J59</f>
        <v>0.37931034482758619</v>
      </c>
      <c r="K61" s="13">
        <f t="shared" ref="K61:P61" si="9">K58/K59</f>
        <v>0.20689655172413793</v>
      </c>
      <c r="L61" s="14">
        <f t="shared" si="9"/>
        <v>1</v>
      </c>
      <c r="M61" s="14">
        <f t="shared" si="9"/>
        <v>1</v>
      </c>
      <c r="N61" s="14">
        <f t="shared" si="9"/>
        <v>1</v>
      </c>
      <c r="O61" s="14">
        <f t="shared" si="9"/>
        <v>1</v>
      </c>
      <c r="P61" s="14">
        <f t="shared" si="9"/>
        <v>1</v>
      </c>
    </row>
    <row r="62" spans="2:16" x14ac:dyDescent="0.25">
      <c r="C62" s="21"/>
      <c r="D62" s="21"/>
      <c r="E62" s="8"/>
    </row>
    <row r="63" spans="2:16" x14ac:dyDescent="0.25">
      <c r="C63" s="1"/>
      <c r="D63" s="1"/>
      <c r="E63" s="8"/>
    </row>
    <row r="64" spans="2:16" x14ac:dyDescent="0.25">
      <c r="J64" s="27"/>
      <c r="K64" s="27"/>
      <c r="L64" s="27"/>
      <c r="M64" s="27"/>
      <c r="N64" s="27"/>
      <c r="O64" s="27"/>
    </row>
    <row r="65" spans="10:15" x14ac:dyDescent="0.25">
      <c r="J65" s="20" t="s">
        <v>18</v>
      </c>
      <c r="K65" s="20"/>
      <c r="L65" s="20"/>
      <c r="M65" s="20"/>
      <c r="N65" s="20"/>
      <c r="O65" s="20"/>
    </row>
  </sheetData>
  <mergeCells count="70">
    <mergeCell ref="C61:D61"/>
    <mergeCell ref="H61:I61"/>
    <mergeCell ref="C62:D62"/>
    <mergeCell ref="J64:O64"/>
    <mergeCell ref="J65:O65"/>
    <mergeCell ref="C58:D58"/>
    <mergeCell ref="H58:I58"/>
    <mergeCell ref="C59:E59"/>
    <mergeCell ref="H59:I59"/>
    <mergeCell ref="C60:D60"/>
    <mergeCell ref="H60:I60"/>
    <mergeCell ref="D53:I53"/>
    <mergeCell ref="D54:I54"/>
    <mergeCell ref="D55:I55"/>
    <mergeCell ref="D56:I56"/>
    <mergeCell ref="C57:D57"/>
    <mergeCell ref="H57:I57"/>
    <mergeCell ref="D52:I52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40:I40"/>
    <mergeCell ref="D27:I27"/>
    <mergeCell ref="D28:I28"/>
    <mergeCell ref="D29:I29"/>
    <mergeCell ref="D30:I30"/>
    <mergeCell ref="D32:I32"/>
    <mergeCell ref="D33:I33"/>
    <mergeCell ref="D34:I34"/>
    <mergeCell ref="D35:I35"/>
    <mergeCell ref="D37:I37"/>
    <mergeCell ref="D38:I38"/>
    <mergeCell ref="D39:I39"/>
    <mergeCell ref="D31:I31"/>
    <mergeCell ref="D36:I36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14:I14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13:I1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0" zoomScale="130" zoomScaleNormal="130" workbookViewId="0">
      <selection activeCell="K9" sqref="K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116</v>
      </c>
      <c r="E4" s="28"/>
      <c r="F4" s="28"/>
      <c r="G4" s="28"/>
      <c r="I4" t="s">
        <v>1</v>
      </c>
      <c r="J4" s="29" t="s">
        <v>117</v>
      </c>
      <c r="K4" s="29"/>
      <c r="M4" t="s">
        <v>2</v>
      </c>
      <c r="N4" s="30">
        <v>45229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118</v>
      </c>
      <c r="E6" s="29"/>
      <c r="F6" s="29"/>
      <c r="G6" s="29"/>
      <c r="I6" s="21" t="s">
        <v>22</v>
      </c>
      <c r="J6" s="21"/>
      <c r="K6" s="22" t="s">
        <v>25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189</v>
      </c>
      <c r="D9" s="19" t="s">
        <v>119</v>
      </c>
      <c r="E9" s="19" t="s">
        <v>48</v>
      </c>
      <c r="F9" s="19" t="s">
        <v>48</v>
      </c>
      <c r="G9" s="19" t="s">
        <v>48</v>
      </c>
      <c r="H9" s="19" t="s">
        <v>48</v>
      </c>
      <c r="I9" s="19" t="s">
        <v>48</v>
      </c>
      <c r="J9" s="4">
        <v>77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</v>
      </c>
    </row>
    <row r="10" spans="2:18" x14ac:dyDescent="0.25">
      <c r="B10" s="6">
        <f>B9+1</f>
        <v>2</v>
      </c>
      <c r="C10" s="6" t="s">
        <v>190</v>
      </c>
      <c r="D10" s="19" t="s">
        <v>48</v>
      </c>
      <c r="E10" s="19"/>
      <c r="F10" s="19"/>
      <c r="G10" s="19"/>
      <c r="H10" s="19"/>
      <c r="I10" s="19"/>
      <c r="J10" s="4">
        <v>77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11</v>
      </c>
    </row>
    <row r="11" spans="2:18" x14ac:dyDescent="0.25">
      <c r="B11" s="6">
        <f t="shared" ref="B11:B53" si="1">B10+1</f>
        <v>3</v>
      </c>
      <c r="C11" s="6" t="s">
        <v>191</v>
      </c>
      <c r="D11" s="19" t="s">
        <v>120</v>
      </c>
      <c r="E11" s="19"/>
      <c r="F11" s="19"/>
      <c r="G11" s="19"/>
      <c r="H11" s="19"/>
      <c r="I11" s="19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25">
      <c r="B12" s="6">
        <f t="shared" si="1"/>
        <v>4</v>
      </c>
      <c r="C12" s="6" t="s">
        <v>192</v>
      </c>
      <c r="D12" s="19" t="s">
        <v>121</v>
      </c>
      <c r="E12" s="19" t="s">
        <v>50</v>
      </c>
      <c r="F12" s="19" t="s">
        <v>50</v>
      </c>
      <c r="G12" s="19" t="s">
        <v>50</v>
      </c>
      <c r="H12" s="19" t="s">
        <v>50</v>
      </c>
      <c r="I12" s="19" t="s">
        <v>50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6" t="s">
        <v>193</v>
      </c>
      <c r="D13" s="19" t="s">
        <v>122</v>
      </c>
      <c r="E13" s="19"/>
      <c r="F13" s="19"/>
      <c r="G13" s="19"/>
      <c r="H13" s="19"/>
      <c r="I13" s="19"/>
      <c r="J13" s="4">
        <v>84</v>
      </c>
      <c r="K13" s="4">
        <v>95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25.571428571428573</v>
      </c>
    </row>
    <row r="14" spans="2:18" x14ac:dyDescent="0.25">
      <c r="B14" s="6">
        <f t="shared" si="1"/>
        <v>6</v>
      </c>
      <c r="C14" s="6" t="s">
        <v>194</v>
      </c>
      <c r="D14" s="19" t="s">
        <v>123</v>
      </c>
      <c r="E14" s="19"/>
      <c r="F14" s="19"/>
      <c r="G14" s="19"/>
      <c r="H14" s="19"/>
      <c r="I14" s="19"/>
      <c r="J14" s="4">
        <v>82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11.714285714285714</v>
      </c>
    </row>
    <row r="15" spans="2:18" x14ac:dyDescent="0.25">
      <c r="B15" s="6">
        <f t="shared" si="1"/>
        <v>7</v>
      </c>
      <c r="C15" s="6" t="s">
        <v>195</v>
      </c>
      <c r="D15" s="19" t="s">
        <v>124</v>
      </c>
      <c r="E15" s="19"/>
      <c r="F15" s="19"/>
      <c r="G15" s="19"/>
      <c r="H15" s="19"/>
      <c r="I15" s="19"/>
      <c r="J15" s="4">
        <v>86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23.714285714285715</v>
      </c>
    </row>
    <row r="16" spans="2:18" x14ac:dyDescent="0.25">
      <c r="B16" s="6">
        <f t="shared" si="1"/>
        <v>8</v>
      </c>
      <c r="C16" s="6" t="s">
        <v>84</v>
      </c>
      <c r="D16" s="19" t="s">
        <v>51</v>
      </c>
      <c r="E16" s="19"/>
      <c r="F16" s="19"/>
      <c r="G16" s="19"/>
      <c r="H16" s="19"/>
      <c r="I16" s="19"/>
      <c r="J16" s="4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17" x14ac:dyDescent="0.25">
      <c r="B17" s="6">
        <f t="shared" si="1"/>
        <v>9</v>
      </c>
      <c r="C17" s="6" t="s">
        <v>99</v>
      </c>
      <c r="D17" s="19" t="s">
        <v>53</v>
      </c>
      <c r="E17" s="19"/>
      <c r="F17" s="19"/>
      <c r="G17" s="19"/>
      <c r="H17" s="19"/>
      <c r="I17" s="19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25">
      <c r="B18" s="6">
        <f t="shared" si="1"/>
        <v>10</v>
      </c>
      <c r="C18" s="6" t="s">
        <v>86</v>
      </c>
      <c r="D18" s="19" t="s">
        <v>55</v>
      </c>
      <c r="E18" s="19"/>
      <c r="F18" s="19"/>
      <c r="G18" s="19"/>
      <c r="H18" s="19"/>
      <c r="I18" s="19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25">
      <c r="B19" s="6">
        <f t="shared" si="1"/>
        <v>11</v>
      </c>
      <c r="C19" s="6" t="s">
        <v>87</v>
      </c>
      <c r="D19" s="19" t="s">
        <v>125</v>
      </c>
      <c r="E19" s="19" t="s">
        <v>56</v>
      </c>
      <c r="F19" s="19" t="s">
        <v>56</v>
      </c>
      <c r="G19" s="19" t="s">
        <v>56</v>
      </c>
      <c r="H19" s="19" t="s">
        <v>56</v>
      </c>
      <c r="I19" s="19" t="s">
        <v>56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6" t="s">
        <v>196</v>
      </c>
      <c r="D20" s="19" t="s">
        <v>126</v>
      </c>
      <c r="E20" s="19"/>
      <c r="F20" s="19"/>
      <c r="G20" s="19"/>
      <c r="H20" s="19"/>
      <c r="I20" s="19"/>
      <c r="J20" s="4">
        <v>88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12.571428571428571</v>
      </c>
    </row>
    <row r="21" spans="2:17" x14ac:dyDescent="0.25">
      <c r="B21" s="6">
        <f t="shared" si="1"/>
        <v>13</v>
      </c>
      <c r="C21" s="6" t="s">
        <v>197</v>
      </c>
      <c r="D21" s="19" t="s">
        <v>127</v>
      </c>
      <c r="E21" s="19"/>
      <c r="F21" s="19"/>
      <c r="G21" s="19"/>
      <c r="H21" s="19"/>
      <c r="I21" s="19"/>
      <c r="J21" s="4">
        <v>82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11.714285714285714</v>
      </c>
    </row>
    <row r="22" spans="2:17" x14ac:dyDescent="0.25">
      <c r="B22" s="6">
        <f t="shared" si="1"/>
        <v>14</v>
      </c>
      <c r="C22" s="6" t="s">
        <v>198</v>
      </c>
      <c r="D22" s="19" t="s">
        <v>128</v>
      </c>
      <c r="E22" s="19"/>
      <c r="F22" s="19"/>
      <c r="G22" s="19"/>
      <c r="H22" s="19"/>
      <c r="I22" s="19"/>
      <c r="J22" s="4">
        <v>75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10.714285714285714</v>
      </c>
    </row>
    <row r="23" spans="2:17" x14ac:dyDescent="0.25">
      <c r="B23" s="6">
        <f t="shared" si="1"/>
        <v>15</v>
      </c>
      <c r="C23" s="6" t="s">
        <v>91</v>
      </c>
      <c r="D23" s="19" t="s">
        <v>59</v>
      </c>
      <c r="E23" s="19" t="s">
        <v>60</v>
      </c>
      <c r="F23" s="19" t="s">
        <v>60</v>
      </c>
      <c r="G23" s="19" t="s">
        <v>60</v>
      </c>
      <c r="H23" s="19" t="s">
        <v>60</v>
      </c>
      <c r="I23" s="19" t="s">
        <v>60</v>
      </c>
      <c r="J23" s="4">
        <v>71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10.142857142857142</v>
      </c>
    </row>
    <row r="24" spans="2:17" x14ac:dyDescent="0.25">
      <c r="B24" s="6">
        <f t="shared" si="1"/>
        <v>16</v>
      </c>
      <c r="C24" s="6" t="s">
        <v>92</v>
      </c>
      <c r="D24" s="19" t="s">
        <v>98</v>
      </c>
      <c r="E24" s="19"/>
      <c r="F24" s="19"/>
      <c r="G24" s="19"/>
      <c r="H24" s="19"/>
      <c r="I24" s="19"/>
      <c r="J24" s="4">
        <v>85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22.142857142857142</v>
      </c>
    </row>
    <row r="25" spans="2:17" x14ac:dyDescent="0.25">
      <c r="B25" s="6">
        <f t="shared" si="1"/>
        <v>17</v>
      </c>
      <c r="C25" s="6" t="s">
        <v>203</v>
      </c>
      <c r="D25" s="19" t="s">
        <v>129</v>
      </c>
      <c r="E25" s="19"/>
      <c r="F25" s="19"/>
      <c r="G25" s="19"/>
      <c r="H25" s="19"/>
      <c r="I25" s="19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25">
      <c r="B26" s="6">
        <f t="shared" si="1"/>
        <v>18</v>
      </c>
      <c r="C26" s="6" t="s">
        <v>202</v>
      </c>
      <c r="D26" s="19" t="s">
        <v>130</v>
      </c>
      <c r="E26" s="19" t="s">
        <v>62</v>
      </c>
      <c r="F26" s="19" t="s">
        <v>62</v>
      </c>
      <c r="G26" s="19" t="s">
        <v>62</v>
      </c>
      <c r="H26" s="19" t="s">
        <v>62</v>
      </c>
      <c r="I26" s="19" t="s">
        <v>62</v>
      </c>
      <c r="J26" s="4">
        <v>80</v>
      </c>
      <c r="K26" s="4">
        <v>95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25</v>
      </c>
    </row>
    <row r="27" spans="2:17" x14ac:dyDescent="0.25">
      <c r="B27" s="6">
        <f t="shared" si="1"/>
        <v>19</v>
      </c>
      <c r="C27" s="6" t="s">
        <v>201</v>
      </c>
      <c r="D27" s="19" t="s">
        <v>131</v>
      </c>
      <c r="E27" s="19"/>
      <c r="F27" s="19"/>
      <c r="G27" s="19"/>
      <c r="H27" s="19"/>
      <c r="I27" s="19"/>
      <c r="J27" s="4">
        <v>80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ref="Q27:Q31" si="2">SUM(J27:P27)/7</f>
        <v>11.428571428571429</v>
      </c>
    </row>
    <row r="28" spans="2:17" x14ac:dyDescent="0.25">
      <c r="B28" s="6">
        <f t="shared" si="1"/>
        <v>20</v>
      </c>
      <c r="C28" s="6" t="s">
        <v>96</v>
      </c>
      <c r="D28" s="19" t="s">
        <v>64</v>
      </c>
      <c r="E28" s="19"/>
      <c r="F28" s="19"/>
      <c r="G28" s="19"/>
      <c r="H28" s="19"/>
      <c r="I28" s="19"/>
      <c r="J28" s="4">
        <v>87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2"/>
        <v>12.428571428571429</v>
      </c>
    </row>
    <row r="29" spans="2:17" x14ac:dyDescent="0.25">
      <c r="B29" s="6">
        <f t="shared" si="1"/>
        <v>21</v>
      </c>
      <c r="C29" s="6" t="s">
        <v>200</v>
      </c>
      <c r="D29" s="19" t="s">
        <v>282</v>
      </c>
      <c r="E29" s="19" t="s">
        <v>64</v>
      </c>
      <c r="F29" s="19" t="s">
        <v>64</v>
      </c>
      <c r="G29" s="19" t="s">
        <v>64</v>
      </c>
      <c r="H29" s="19" t="s">
        <v>64</v>
      </c>
      <c r="I29" s="19" t="s">
        <v>64</v>
      </c>
      <c r="J29" s="4">
        <v>94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2"/>
        <v>27.714285714285715</v>
      </c>
    </row>
    <row r="30" spans="2:17" x14ac:dyDescent="0.25">
      <c r="B30" s="6">
        <f t="shared" si="1"/>
        <v>22</v>
      </c>
      <c r="C30" s="6" t="s">
        <v>199</v>
      </c>
      <c r="D30" s="19" t="s">
        <v>132</v>
      </c>
      <c r="E30" s="19" t="s">
        <v>65</v>
      </c>
      <c r="F30" s="19" t="s">
        <v>65</v>
      </c>
      <c r="G30" s="19" t="s">
        <v>65</v>
      </c>
      <c r="H30" s="19" t="s">
        <v>65</v>
      </c>
      <c r="I30" s="19" t="s">
        <v>65</v>
      </c>
      <c r="J30" s="4">
        <v>89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2"/>
        <v>27</v>
      </c>
    </row>
    <row r="31" spans="2:17" x14ac:dyDescent="0.25">
      <c r="B31" s="6">
        <f t="shared" si="1"/>
        <v>23</v>
      </c>
      <c r="C31" s="6" t="s">
        <v>97</v>
      </c>
      <c r="D31" s="19" t="s">
        <v>65</v>
      </c>
      <c r="E31" s="19"/>
      <c r="F31" s="19"/>
      <c r="G31" s="19"/>
      <c r="H31" s="19"/>
      <c r="I31" s="19"/>
      <c r="J31" s="4">
        <v>89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2"/>
        <v>12.714285714285714</v>
      </c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21</v>
      </c>
      <c r="K54" s="11">
        <f t="shared" ref="K54:P54" si="4">COUNTIF(K9:K53,"&gt;=70")</f>
        <v>6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2</v>
      </c>
      <c r="K55" s="12">
        <f t="shared" ref="K55:Q55" si="6">COUNTIF(K9:K53,"&lt;70")</f>
        <v>17</v>
      </c>
      <c r="L55" s="12">
        <f t="shared" si="6"/>
        <v>23</v>
      </c>
      <c r="M55" s="12">
        <f t="shared" si="6"/>
        <v>23</v>
      </c>
      <c r="N55" s="12">
        <f t="shared" si="6"/>
        <v>23</v>
      </c>
      <c r="O55" s="12">
        <f t="shared" si="6"/>
        <v>23</v>
      </c>
      <c r="P55" s="12">
        <f t="shared" si="6"/>
        <v>23</v>
      </c>
      <c r="Q55" s="12">
        <f t="shared" si="6"/>
        <v>45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23</v>
      </c>
      <c r="K56" s="12">
        <f t="shared" ref="K56:Q56" si="7">COUNT(K9:K53)</f>
        <v>23</v>
      </c>
      <c r="L56" s="12">
        <f t="shared" si="7"/>
        <v>23</v>
      </c>
      <c r="M56" s="12">
        <f t="shared" si="7"/>
        <v>23</v>
      </c>
      <c r="N56" s="12">
        <f t="shared" si="7"/>
        <v>23</v>
      </c>
      <c r="O56" s="12">
        <f t="shared" si="7"/>
        <v>23</v>
      </c>
      <c r="P56" s="12">
        <f t="shared" si="7"/>
        <v>23</v>
      </c>
      <c r="Q56" s="12">
        <f t="shared" si="7"/>
        <v>45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0.91304347826086951</v>
      </c>
      <c r="K57" s="14">
        <f t="shared" ref="K57:Q57" si="8">K54/K56</f>
        <v>0.2608695652173913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8.6956521739130432E-2</v>
      </c>
      <c r="K58" s="13">
        <f t="shared" ref="K58:Q58" si="9">K55/K56</f>
        <v>0.73913043478260865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63"/>
  <sheetViews>
    <sheetView zoomScaleNormal="100" workbookViewId="0">
      <selection activeCell="K22" sqref="K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7.570312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"/>
      <c r="Q2" s="2"/>
    </row>
    <row r="3" spans="2:17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"/>
      <c r="Q3" s="1"/>
    </row>
    <row r="4" spans="2:17" x14ac:dyDescent="0.25">
      <c r="C4" t="s">
        <v>0</v>
      </c>
      <c r="D4" s="28" t="s">
        <v>204</v>
      </c>
      <c r="E4" s="28"/>
      <c r="F4" s="28"/>
      <c r="G4" s="28"/>
      <c r="I4" t="s">
        <v>1</v>
      </c>
      <c r="J4" s="29" t="s">
        <v>205</v>
      </c>
      <c r="K4" s="29"/>
      <c r="M4" t="s">
        <v>2</v>
      </c>
      <c r="N4" s="30">
        <v>45229</v>
      </c>
      <c r="O4" s="30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29" t="s">
        <v>133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25">
      <c r="B9" s="6">
        <v>1</v>
      </c>
      <c r="C9" s="6" t="s">
        <v>192</v>
      </c>
      <c r="D9" s="37" t="s">
        <v>121</v>
      </c>
      <c r="E9" s="38"/>
      <c r="F9" s="38"/>
      <c r="G9" s="38"/>
      <c r="H9" s="38"/>
      <c r="I9" s="39"/>
      <c r="J9" s="4">
        <v>0</v>
      </c>
      <c r="K9" s="4">
        <v>70</v>
      </c>
      <c r="L9" s="4">
        <v>0</v>
      </c>
      <c r="M9" s="4">
        <v>0</v>
      </c>
      <c r="N9" s="4">
        <v>0</v>
      </c>
      <c r="O9" s="4"/>
      <c r="P9" s="10">
        <f>SUM(J9:O9)/5</f>
        <v>14</v>
      </c>
    </row>
    <row r="10" spans="2:17" x14ac:dyDescent="0.25">
      <c r="B10" s="6">
        <f>B9+1</f>
        <v>2</v>
      </c>
      <c r="C10" s="6" t="s">
        <v>217</v>
      </c>
      <c r="D10" s="37" t="s">
        <v>206</v>
      </c>
      <c r="E10" s="38"/>
      <c r="F10" s="38"/>
      <c r="G10" s="38"/>
      <c r="H10" s="38"/>
      <c r="I10" s="39"/>
      <c r="J10" s="4">
        <v>88</v>
      </c>
      <c r="K10" s="4">
        <v>70</v>
      </c>
      <c r="L10" s="4">
        <v>0</v>
      </c>
      <c r="M10" s="4">
        <v>0</v>
      </c>
      <c r="N10" s="4">
        <v>0</v>
      </c>
      <c r="O10" s="4"/>
      <c r="P10" s="10">
        <f t="shared" ref="P10:P21" si="0">SUM(J10:O10)/5</f>
        <v>31.6</v>
      </c>
    </row>
    <row r="11" spans="2:17" x14ac:dyDescent="0.25">
      <c r="B11" s="6">
        <f t="shared" ref="B11:B54" si="1">B10+1</f>
        <v>3</v>
      </c>
      <c r="C11" s="6" t="s">
        <v>215</v>
      </c>
      <c r="D11" s="37" t="s">
        <v>207</v>
      </c>
      <c r="E11" s="38"/>
      <c r="F11" s="38"/>
      <c r="G11" s="38"/>
      <c r="H11" s="38"/>
      <c r="I11" s="39"/>
      <c r="J11" s="4">
        <v>80</v>
      </c>
      <c r="K11" s="4">
        <v>85</v>
      </c>
      <c r="L11" s="4">
        <v>0</v>
      </c>
      <c r="M11" s="4">
        <v>0</v>
      </c>
      <c r="N11" s="4">
        <v>0</v>
      </c>
      <c r="O11" s="4"/>
      <c r="P11" s="10">
        <f t="shared" si="0"/>
        <v>33</v>
      </c>
    </row>
    <row r="12" spans="2:17" x14ac:dyDescent="0.25">
      <c r="B12" s="6">
        <f t="shared" si="1"/>
        <v>4</v>
      </c>
      <c r="C12" s="6" t="s">
        <v>216</v>
      </c>
      <c r="D12" s="37" t="s">
        <v>208</v>
      </c>
      <c r="E12" s="38"/>
      <c r="F12" s="38"/>
      <c r="G12" s="38"/>
      <c r="H12" s="38"/>
      <c r="I12" s="39"/>
      <c r="J12" s="4">
        <v>90</v>
      </c>
      <c r="K12" s="4">
        <v>86</v>
      </c>
      <c r="L12" s="4">
        <v>0</v>
      </c>
      <c r="M12" s="4">
        <v>0</v>
      </c>
      <c r="N12" s="4">
        <v>0</v>
      </c>
      <c r="O12" s="4"/>
      <c r="P12" s="10">
        <f t="shared" si="0"/>
        <v>35.200000000000003</v>
      </c>
    </row>
    <row r="13" spans="2:17" x14ac:dyDescent="0.25">
      <c r="B13" s="6">
        <f t="shared" si="1"/>
        <v>5</v>
      </c>
      <c r="C13" s="6" t="s">
        <v>218</v>
      </c>
      <c r="D13" s="37" t="s">
        <v>209</v>
      </c>
      <c r="E13" s="38"/>
      <c r="F13" s="38"/>
      <c r="G13" s="38"/>
      <c r="H13" s="38"/>
      <c r="I13" s="39"/>
      <c r="J13" s="4">
        <v>0</v>
      </c>
      <c r="K13" s="4">
        <v>80</v>
      </c>
      <c r="L13" s="4">
        <v>0</v>
      </c>
      <c r="M13" s="4">
        <v>0</v>
      </c>
      <c r="N13" s="4">
        <v>0</v>
      </c>
      <c r="O13" s="4"/>
      <c r="P13" s="10">
        <f t="shared" si="0"/>
        <v>16</v>
      </c>
    </row>
    <row r="14" spans="2:17" x14ac:dyDescent="0.25">
      <c r="B14" s="6">
        <f t="shared" si="1"/>
        <v>6</v>
      </c>
      <c r="C14" s="6" t="s">
        <v>219</v>
      </c>
      <c r="D14" s="37" t="s">
        <v>34</v>
      </c>
      <c r="E14" s="38"/>
      <c r="F14" s="38"/>
      <c r="G14" s="38"/>
      <c r="H14" s="38"/>
      <c r="I14" s="39"/>
      <c r="J14" s="4">
        <v>79</v>
      </c>
      <c r="K14" s="4">
        <v>80</v>
      </c>
      <c r="L14" s="4">
        <v>0</v>
      </c>
      <c r="M14" s="4">
        <v>0</v>
      </c>
      <c r="N14" s="4">
        <v>0</v>
      </c>
      <c r="O14" s="4"/>
      <c r="P14" s="10">
        <f t="shared" si="0"/>
        <v>31.8</v>
      </c>
    </row>
    <row r="15" spans="2:17" x14ac:dyDescent="0.25">
      <c r="B15" s="6">
        <f t="shared" si="1"/>
        <v>7</v>
      </c>
      <c r="C15" s="6" t="s">
        <v>220</v>
      </c>
      <c r="D15" s="37" t="s">
        <v>210</v>
      </c>
      <c r="E15" s="38"/>
      <c r="F15" s="38"/>
      <c r="G15" s="38"/>
      <c r="H15" s="38"/>
      <c r="I15" s="39"/>
      <c r="J15" s="4">
        <v>0</v>
      </c>
      <c r="K15" s="4">
        <v>79</v>
      </c>
      <c r="L15" s="4">
        <v>0</v>
      </c>
      <c r="M15" s="4">
        <v>0</v>
      </c>
      <c r="N15" s="4">
        <v>0</v>
      </c>
      <c r="O15" s="4"/>
      <c r="P15" s="10">
        <f t="shared" si="0"/>
        <v>15.8</v>
      </c>
    </row>
    <row r="16" spans="2:17" x14ac:dyDescent="0.25">
      <c r="B16" s="6">
        <f t="shared" si="1"/>
        <v>8</v>
      </c>
      <c r="C16" s="6" t="s">
        <v>221</v>
      </c>
      <c r="D16" s="37" t="s">
        <v>211</v>
      </c>
      <c r="E16" s="38"/>
      <c r="F16" s="38"/>
      <c r="G16" s="38"/>
      <c r="H16" s="38"/>
      <c r="I16" s="39"/>
      <c r="J16" s="4">
        <v>73</v>
      </c>
      <c r="K16" s="4">
        <v>79</v>
      </c>
      <c r="L16" s="4">
        <v>0</v>
      </c>
      <c r="M16" s="4">
        <v>0</v>
      </c>
      <c r="N16" s="4">
        <v>0</v>
      </c>
      <c r="O16" s="4"/>
      <c r="P16" s="10">
        <f t="shared" si="0"/>
        <v>30.4</v>
      </c>
    </row>
    <row r="17" spans="2:16" x14ac:dyDescent="0.25">
      <c r="B17" s="6">
        <f t="shared" si="1"/>
        <v>9</v>
      </c>
      <c r="C17" s="6" t="s">
        <v>222</v>
      </c>
      <c r="D17" s="37" t="s">
        <v>212</v>
      </c>
      <c r="E17" s="38"/>
      <c r="F17" s="38"/>
      <c r="G17" s="38"/>
      <c r="H17" s="38"/>
      <c r="I17" s="39"/>
      <c r="J17" s="4">
        <v>80</v>
      </c>
      <c r="K17" s="4">
        <v>71</v>
      </c>
      <c r="L17" s="4">
        <v>0</v>
      </c>
      <c r="M17" s="4">
        <v>0</v>
      </c>
      <c r="N17" s="4">
        <v>0</v>
      </c>
      <c r="O17" s="4"/>
      <c r="P17" s="10">
        <f t="shared" si="0"/>
        <v>30.2</v>
      </c>
    </row>
    <row r="18" spans="2:16" x14ac:dyDescent="0.25">
      <c r="B18" s="6">
        <f t="shared" si="1"/>
        <v>10</v>
      </c>
      <c r="C18" s="6" t="s">
        <v>223</v>
      </c>
      <c r="D18" s="37" t="s">
        <v>213</v>
      </c>
      <c r="E18" s="38"/>
      <c r="F18" s="38"/>
      <c r="G18" s="38"/>
      <c r="H18" s="38"/>
      <c r="I18" s="39"/>
      <c r="J18" s="4">
        <v>72</v>
      </c>
      <c r="K18" s="4">
        <v>80</v>
      </c>
      <c r="L18" s="4">
        <v>0</v>
      </c>
      <c r="M18" s="4">
        <v>0</v>
      </c>
      <c r="N18" s="4">
        <v>0</v>
      </c>
      <c r="O18" s="4"/>
      <c r="P18" s="10">
        <f t="shared" si="0"/>
        <v>30.4</v>
      </c>
    </row>
    <row r="19" spans="2:16" x14ac:dyDescent="0.25">
      <c r="B19" s="6">
        <f t="shared" si="1"/>
        <v>11</v>
      </c>
      <c r="C19" s="6" t="s">
        <v>224</v>
      </c>
      <c r="D19" s="37" t="s">
        <v>214</v>
      </c>
      <c r="E19" s="38"/>
      <c r="F19" s="38"/>
      <c r="G19" s="38"/>
      <c r="H19" s="38"/>
      <c r="I19" s="39"/>
      <c r="J19" s="4">
        <v>0</v>
      </c>
      <c r="K19" s="4">
        <v>84</v>
      </c>
      <c r="L19" s="4">
        <v>0</v>
      </c>
      <c r="M19" s="4">
        <v>0</v>
      </c>
      <c r="N19" s="4">
        <v>0</v>
      </c>
      <c r="O19" s="4"/>
      <c r="P19" s="10">
        <f t="shared" si="0"/>
        <v>16.8</v>
      </c>
    </row>
    <row r="20" spans="2:16" x14ac:dyDescent="0.25">
      <c r="B20" s="6">
        <f t="shared" si="1"/>
        <v>12</v>
      </c>
      <c r="C20" s="6" t="s">
        <v>95</v>
      </c>
      <c r="D20" s="37" t="s">
        <v>62</v>
      </c>
      <c r="E20" s="38"/>
      <c r="F20" s="38"/>
      <c r="G20" s="38"/>
      <c r="H20" s="38"/>
      <c r="I20" s="39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/>
      <c r="P20" s="10">
        <f t="shared" si="0"/>
        <v>0</v>
      </c>
    </row>
    <row r="21" spans="2:16" x14ac:dyDescent="0.25">
      <c r="B21" s="6">
        <f t="shared" si="1"/>
        <v>13</v>
      </c>
      <c r="C21" s="6" t="s">
        <v>201</v>
      </c>
      <c r="D21" s="37" t="s">
        <v>131</v>
      </c>
      <c r="E21" s="38"/>
      <c r="F21" s="38"/>
      <c r="G21" s="38"/>
      <c r="H21" s="38"/>
      <c r="I21" s="39"/>
      <c r="J21" s="4">
        <v>85</v>
      </c>
      <c r="K21" s="4">
        <v>86</v>
      </c>
      <c r="L21" s="4">
        <v>0</v>
      </c>
      <c r="M21" s="4">
        <v>0</v>
      </c>
      <c r="N21" s="4">
        <v>0</v>
      </c>
      <c r="O21" s="4"/>
      <c r="P21" s="10">
        <f t="shared" si="0"/>
        <v>34.200000000000003</v>
      </c>
    </row>
    <row r="22" spans="2:16" x14ac:dyDescent="0.25">
      <c r="B22" s="6">
        <f t="shared" si="1"/>
        <v>14</v>
      </c>
      <c r="C22" s="6"/>
      <c r="D22" s="37"/>
      <c r="E22" s="38"/>
      <c r="F22" s="38"/>
      <c r="G22" s="38"/>
      <c r="H22" s="38"/>
      <c r="I22" s="39"/>
      <c r="J22" s="4"/>
      <c r="K22" s="4"/>
      <c r="L22" s="4"/>
      <c r="M22" s="4"/>
      <c r="N22" s="4"/>
      <c r="O22" s="4"/>
      <c r="P22" s="10"/>
    </row>
    <row r="23" spans="2:16" x14ac:dyDescent="0.25">
      <c r="B23" s="6">
        <f t="shared" si="1"/>
        <v>15</v>
      </c>
      <c r="C23" s="6"/>
      <c r="D23" s="37"/>
      <c r="E23" s="38"/>
      <c r="F23" s="38"/>
      <c r="G23" s="38"/>
      <c r="H23" s="38"/>
      <c r="I23" s="39"/>
      <c r="J23" s="4"/>
      <c r="K23" s="4"/>
      <c r="L23" s="4"/>
      <c r="M23" s="4"/>
      <c r="N23" s="4"/>
      <c r="O23" s="4"/>
      <c r="P23" s="10"/>
    </row>
    <row r="24" spans="2:16" x14ac:dyDescent="0.25">
      <c r="B24" s="6">
        <f t="shared" si="1"/>
        <v>16</v>
      </c>
      <c r="C24" s="6"/>
      <c r="D24" s="37"/>
      <c r="E24" s="38"/>
      <c r="F24" s="38"/>
      <c r="G24" s="38"/>
      <c r="H24" s="38"/>
      <c r="I24" s="39"/>
      <c r="J24" s="4"/>
      <c r="K24" s="4"/>
      <c r="L24" s="4"/>
      <c r="M24" s="4"/>
      <c r="N24" s="4"/>
      <c r="O24" s="4"/>
      <c r="P24" s="10"/>
    </row>
    <row r="25" spans="2:16" x14ac:dyDescent="0.25">
      <c r="B25" s="6">
        <f t="shared" si="1"/>
        <v>17</v>
      </c>
      <c r="C25" s="6"/>
      <c r="D25" s="37"/>
      <c r="E25" s="38"/>
      <c r="F25" s="38"/>
      <c r="G25" s="38"/>
      <c r="H25" s="38"/>
      <c r="I25" s="39"/>
      <c r="J25" s="4"/>
      <c r="K25" s="4"/>
      <c r="L25" s="4"/>
      <c r="M25" s="4"/>
      <c r="N25" s="4"/>
      <c r="O25" s="4"/>
      <c r="P25" s="10"/>
    </row>
    <row r="26" spans="2:16" x14ac:dyDescent="0.25">
      <c r="B26" s="6">
        <f t="shared" si="1"/>
        <v>18</v>
      </c>
      <c r="C26" s="6"/>
      <c r="D26" s="37"/>
      <c r="E26" s="38"/>
      <c r="F26" s="38"/>
      <c r="G26" s="38"/>
      <c r="H26" s="38"/>
      <c r="I26" s="39"/>
      <c r="J26" s="4"/>
      <c r="K26" s="4"/>
      <c r="L26" s="4"/>
      <c r="M26" s="4"/>
      <c r="N26" s="4"/>
      <c r="O26" s="4"/>
      <c r="P26" s="10"/>
    </row>
    <row r="27" spans="2:16" x14ac:dyDescent="0.25">
      <c r="B27" s="6">
        <f t="shared" si="1"/>
        <v>19</v>
      </c>
      <c r="C27" s="6"/>
      <c r="D27" s="37"/>
      <c r="E27" s="38"/>
      <c r="F27" s="38"/>
      <c r="G27" s="38"/>
      <c r="H27" s="38"/>
      <c r="I27" s="39"/>
      <c r="J27" s="4"/>
      <c r="K27" s="4"/>
      <c r="L27" s="4"/>
      <c r="M27" s="4"/>
      <c r="N27" s="4"/>
      <c r="O27" s="4"/>
      <c r="P27" s="10"/>
    </row>
    <row r="28" spans="2:16" x14ac:dyDescent="0.25">
      <c r="B28" s="6">
        <f t="shared" si="1"/>
        <v>20</v>
      </c>
      <c r="C28" s="6"/>
      <c r="J28" s="4"/>
      <c r="K28" s="4"/>
      <c r="L28" s="4"/>
      <c r="M28" s="4"/>
      <c r="N28" s="4"/>
      <c r="O28" s="4"/>
      <c r="P28" s="10"/>
    </row>
    <row r="29" spans="2:16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/>
      <c r="K29" s="4"/>
      <c r="L29" s="4"/>
      <c r="M29" s="4"/>
      <c r="N29" s="4"/>
      <c r="O29" s="4"/>
      <c r="P29" s="10"/>
    </row>
    <row r="30" spans="2:16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/>
      <c r="K30" s="4"/>
      <c r="L30" s="4"/>
      <c r="M30" s="4"/>
      <c r="N30" s="4"/>
      <c r="O30" s="4"/>
      <c r="P30" s="10"/>
    </row>
    <row r="31" spans="2:16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/>
      <c r="K31" s="4"/>
      <c r="L31" s="4"/>
      <c r="M31" s="4"/>
      <c r="N31" s="4"/>
      <c r="O31" s="4"/>
      <c r="P31" s="10"/>
    </row>
    <row r="32" spans="2:16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10"/>
    </row>
    <row r="33" spans="2:16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10"/>
    </row>
    <row r="34" spans="2:16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10"/>
    </row>
    <row r="35" spans="2:16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10"/>
    </row>
    <row r="36" spans="2:16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10"/>
    </row>
    <row r="37" spans="2:16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10"/>
    </row>
    <row r="38" spans="2:16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10"/>
    </row>
    <row r="39" spans="2:16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10"/>
    </row>
    <row r="40" spans="2:16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10"/>
    </row>
    <row r="41" spans="2:16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10"/>
    </row>
    <row r="42" spans="2:16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10"/>
    </row>
    <row r="43" spans="2:16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10"/>
    </row>
    <row r="44" spans="2:16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10"/>
    </row>
    <row r="45" spans="2:16" x14ac:dyDescent="0.25">
      <c r="B45" s="6">
        <f t="shared" si="1"/>
        <v>37</v>
      </c>
      <c r="C45" s="6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10"/>
    </row>
    <row r="46" spans="2:16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10"/>
    </row>
    <row r="47" spans="2:16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10"/>
    </row>
    <row r="48" spans="2:16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10"/>
    </row>
    <row r="51" spans="2:16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10"/>
    </row>
    <row r="52" spans="2:16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10"/>
    </row>
    <row r="53" spans="2:16" x14ac:dyDescent="0.25">
      <c r="B53" s="6">
        <f t="shared" si="1"/>
        <v>45</v>
      </c>
      <c r="C53" s="7"/>
      <c r="D53" s="33"/>
      <c r="E53" s="33"/>
      <c r="F53" s="33"/>
      <c r="G53" s="33"/>
      <c r="H53" s="33"/>
      <c r="I53" s="33"/>
      <c r="J53" s="4"/>
      <c r="K53" s="4"/>
      <c r="L53" s="4"/>
      <c r="M53" s="4"/>
      <c r="N53" s="4"/>
      <c r="O53" s="4"/>
      <c r="P53" s="10"/>
    </row>
    <row r="54" spans="2:16" x14ac:dyDescent="0.25">
      <c r="B54" s="6">
        <f t="shared" si="1"/>
        <v>46</v>
      </c>
      <c r="C54" s="3"/>
      <c r="D54" s="34"/>
      <c r="E54" s="35"/>
      <c r="F54" s="35"/>
      <c r="G54" s="35"/>
      <c r="H54" s="35"/>
      <c r="I54" s="36"/>
      <c r="J54" s="3"/>
      <c r="K54" s="3"/>
      <c r="L54" s="3"/>
      <c r="M54" s="3"/>
      <c r="N54" s="3"/>
      <c r="O54" s="3"/>
      <c r="P54" s="10"/>
    </row>
    <row r="55" spans="2:16" x14ac:dyDescent="0.25">
      <c r="C55" s="21"/>
      <c r="D55" s="21"/>
      <c r="E55" s="1"/>
      <c r="H55" s="24" t="s">
        <v>19</v>
      </c>
      <c r="I55" s="24"/>
      <c r="J55" s="11">
        <f>COUNTIF(J9:J54,"&gt;=70")</f>
        <v>8</v>
      </c>
      <c r="K55" s="11">
        <f t="shared" ref="K55:O55" si="2">COUNTIF(K9:K54,"&gt;=70")</f>
        <v>12</v>
      </c>
      <c r="L55" s="11">
        <f t="shared" si="2"/>
        <v>0</v>
      </c>
      <c r="M55" s="11">
        <f t="shared" si="2"/>
        <v>0</v>
      </c>
      <c r="N55" s="11">
        <f t="shared" si="2"/>
        <v>0</v>
      </c>
      <c r="O55" s="11">
        <f t="shared" si="2"/>
        <v>0</v>
      </c>
      <c r="P55" s="15">
        <f t="shared" ref="P55" si="3">COUNTIF(P9:P49,"&gt;=70")</f>
        <v>0</v>
      </c>
    </row>
    <row r="56" spans="2:16" x14ac:dyDescent="0.25">
      <c r="C56" s="21"/>
      <c r="D56" s="21"/>
      <c r="E56" s="8"/>
      <c r="H56" s="25" t="s">
        <v>20</v>
      </c>
      <c r="I56" s="25"/>
      <c r="J56" s="12">
        <f>COUNTIF(J9:J54,"&lt;70")</f>
        <v>5</v>
      </c>
      <c r="K56" s="12">
        <f t="shared" ref="K56:P56" si="4">COUNTIF(K9:K54,"&lt;70")</f>
        <v>1</v>
      </c>
      <c r="L56" s="12">
        <f t="shared" si="4"/>
        <v>13</v>
      </c>
      <c r="M56" s="12">
        <f t="shared" si="4"/>
        <v>13</v>
      </c>
      <c r="N56" s="12">
        <f t="shared" si="4"/>
        <v>13</v>
      </c>
      <c r="O56" s="12">
        <f t="shared" si="4"/>
        <v>0</v>
      </c>
      <c r="P56" s="12">
        <f t="shared" si="4"/>
        <v>13</v>
      </c>
    </row>
    <row r="57" spans="2:16" x14ac:dyDescent="0.25">
      <c r="C57" s="21"/>
      <c r="D57" s="21"/>
      <c r="E57" s="21"/>
      <c r="H57" s="25" t="s">
        <v>21</v>
      </c>
      <c r="I57" s="25"/>
      <c r="J57" s="12">
        <f>COUNT(J9:J54)</f>
        <v>13</v>
      </c>
      <c r="K57" s="12">
        <f t="shared" ref="K57:P57" si="5">COUNT(K9:K54)</f>
        <v>13</v>
      </c>
      <c r="L57" s="12">
        <f t="shared" si="5"/>
        <v>13</v>
      </c>
      <c r="M57" s="12">
        <f t="shared" si="5"/>
        <v>13</v>
      </c>
      <c r="N57" s="12">
        <f t="shared" si="5"/>
        <v>13</v>
      </c>
      <c r="O57" s="12">
        <f t="shared" si="5"/>
        <v>0</v>
      </c>
      <c r="P57" s="12">
        <f t="shared" si="5"/>
        <v>13</v>
      </c>
    </row>
    <row r="58" spans="2:16" x14ac:dyDescent="0.25">
      <c r="C58" s="21"/>
      <c r="D58" s="21"/>
      <c r="E58" s="1"/>
      <c r="H58" s="26" t="s">
        <v>16</v>
      </c>
      <c r="I58" s="26"/>
      <c r="J58" s="13">
        <f>J55/J57</f>
        <v>0.61538461538461542</v>
      </c>
      <c r="K58" s="14">
        <f t="shared" ref="K58:P58" si="6">K55/K57</f>
        <v>0.92307692307692313</v>
      </c>
      <c r="L58" s="14">
        <f t="shared" si="6"/>
        <v>0</v>
      </c>
      <c r="M58" s="14">
        <f t="shared" si="6"/>
        <v>0</v>
      </c>
      <c r="N58" s="14">
        <f t="shared" si="6"/>
        <v>0</v>
      </c>
      <c r="O58" s="14" t="e">
        <f t="shared" si="6"/>
        <v>#DIV/0!</v>
      </c>
      <c r="P58" s="14">
        <f t="shared" si="6"/>
        <v>0</v>
      </c>
    </row>
    <row r="59" spans="2:16" x14ac:dyDescent="0.25">
      <c r="C59" s="21"/>
      <c r="D59" s="21"/>
      <c r="E59" s="1"/>
      <c r="H59" s="26" t="s">
        <v>17</v>
      </c>
      <c r="I59" s="26"/>
      <c r="J59" s="13">
        <f>J56/J57</f>
        <v>0.38461538461538464</v>
      </c>
      <c r="K59" s="13">
        <f t="shared" ref="K59:P59" si="7">K56/K57</f>
        <v>7.6923076923076927E-2</v>
      </c>
      <c r="L59" s="14">
        <f t="shared" si="7"/>
        <v>1</v>
      </c>
      <c r="M59" s="14">
        <f t="shared" si="7"/>
        <v>1</v>
      </c>
      <c r="N59" s="14">
        <f t="shared" si="7"/>
        <v>1</v>
      </c>
      <c r="O59" s="14" t="e">
        <f t="shared" si="7"/>
        <v>#DIV/0!</v>
      </c>
      <c r="P59" s="14">
        <f t="shared" si="7"/>
        <v>1</v>
      </c>
    </row>
    <row r="60" spans="2:16" x14ac:dyDescent="0.25">
      <c r="C60" s="21"/>
      <c r="D60" s="21"/>
      <c r="E60" s="8"/>
    </row>
    <row r="61" spans="2:16" x14ac:dyDescent="0.25">
      <c r="C61" s="1"/>
      <c r="D61" s="1"/>
      <c r="E61" s="8"/>
    </row>
    <row r="62" spans="2:16" x14ac:dyDescent="0.25">
      <c r="J62" s="27"/>
      <c r="K62" s="27"/>
      <c r="L62" s="27"/>
      <c r="M62" s="27"/>
      <c r="N62" s="27"/>
      <c r="O62" s="27"/>
    </row>
    <row r="63" spans="2:16" x14ac:dyDescent="0.25">
      <c r="J63" s="20" t="s">
        <v>18</v>
      </c>
      <c r="K63" s="20"/>
      <c r="L63" s="20"/>
      <c r="M63" s="20"/>
      <c r="N63" s="20"/>
      <c r="O63" s="20"/>
    </row>
  </sheetData>
  <mergeCells count="67">
    <mergeCell ref="C59:D59"/>
    <mergeCell ref="H59:I59"/>
    <mergeCell ref="C60:D60"/>
    <mergeCell ref="J62:O62"/>
    <mergeCell ref="J63:O63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14:I14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6:I26"/>
    <mergeCell ref="D15:I15"/>
    <mergeCell ref="D16:I16"/>
    <mergeCell ref="D17:I17"/>
    <mergeCell ref="D10:I10"/>
    <mergeCell ref="D11:I11"/>
    <mergeCell ref="D18:I18"/>
    <mergeCell ref="D19:I19"/>
    <mergeCell ref="D20:I20"/>
    <mergeCell ref="D12:I12"/>
    <mergeCell ref="D6:G6"/>
    <mergeCell ref="I6:J6"/>
    <mergeCell ref="K6:O6"/>
    <mergeCell ref="D8:I8"/>
    <mergeCell ref="D9:I9"/>
    <mergeCell ref="B2:O2"/>
    <mergeCell ref="C3:O3"/>
    <mergeCell ref="D4:G4"/>
    <mergeCell ref="J4:K4"/>
    <mergeCell ref="N4:O4"/>
    <mergeCell ref="D23:I23"/>
    <mergeCell ref="D24:I24"/>
    <mergeCell ref="D25:I25"/>
    <mergeCell ref="D13:I13"/>
    <mergeCell ref="D21:I21"/>
    <mergeCell ref="D22:I2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656B-0223-475C-AC0F-80E2BA866EFE}">
  <dimension ref="B2:T71"/>
  <sheetViews>
    <sheetView tabSelected="1" topLeftCell="A56" zoomScale="110" zoomScaleNormal="110" workbookViewId="0">
      <selection activeCell="Q3" sqref="Q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19" max="19" width="6.140625" customWidth="1"/>
    <col min="20" max="20" width="8.5703125" customWidth="1"/>
  </cols>
  <sheetData>
    <row r="2" spans="2:20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"/>
      <c r="Q2" s="2"/>
    </row>
    <row r="3" spans="2:20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"/>
      <c r="Q3" s="1"/>
    </row>
    <row r="4" spans="2:20" x14ac:dyDescent="0.25">
      <c r="C4" t="s">
        <v>0</v>
      </c>
      <c r="D4" s="28" t="s">
        <v>188</v>
      </c>
      <c r="E4" s="28"/>
      <c r="F4" s="28"/>
      <c r="G4" s="28"/>
      <c r="I4" t="s">
        <v>1</v>
      </c>
      <c r="J4" s="29" t="s">
        <v>246</v>
      </c>
      <c r="K4" s="29"/>
      <c r="M4" t="s">
        <v>2</v>
      </c>
      <c r="N4" s="30">
        <v>45229</v>
      </c>
      <c r="O4" s="30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9" t="s">
        <v>133</v>
      </c>
      <c r="E6" s="29"/>
      <c r="F6" s="29"/>
      <c r="G6" s="29"/>
      <c r="I6" s="21" t="s">
        <v>22</v>
      </c>
      <c r="J6" s="21"/>
      <c r="K6" s="22" t="s">
        <v>25</v>
      </c>
      <c r="L6" s="22"/>
      <c r="M6" s="22"/>
      <c r="N6" s="22"/>
      <c r="O6" s="22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  <c r="R8" s="1"/>
      <c r="S8" s="1"/>
      <c r="T8" s="18"/>
    </row>
    <row r="9" spans="2:20" x14ac:dyDescent="0.25">
      <c r="B9" s="6">
        <v>1</v>
      </c>
      <c r="C9" s="6" t="s">
        <v>251</v>
      </c>
      <c r="D9" s="19" t="s">
        <v>234</v>
      </c>
      <c r="E9" s="19"/>
      <c r="F9" s="19"/>
      <c r="G9" s="19"/>
      <c r="H9" s="19"/>
      <c r="I9" s="19"/>
      <c r="J9" s="4">
        <v>0</v>
      </c>
      <c r="K9" s="4">
        <v>71</v>
      </c>
      <c r="L9" s="4">
        <v>0</v>
      </c>
      <c r="M9" s="4">
        <v>0</v>
      </c>
      <c r="N9" s="4">
        <v>0</v>
      </c>
      <c r="O9" s="4">
        <v>0</v>
      </c>
      <c r="P9" s="10">
        <f>(J9+K9+L9+M9)/4</f>
        <v>17.75</v>
      </c>
      <c r="R9" s="1"/>
    </row>
    <row r="10" spans="2:20" x14ac:dyDescent="0.25">
      <c r="B10" s="6">
        <f>1+B9</f>
        <v>2</v>
      </c>
      <c r="C10" s="6" t="s">
        <v>252</v>
      </c>
      <c r="D10" s="19" t="s">
        <v>241</v>
      </c>
      <c r="E10" s="19"/>
      <c r="F10" s="19"/>
      <c r="G10" s="19"/>
      <c r="H10" s="19"/>
      <c r="I10" s="19"/>
      <c r="J10" s="4">
        <v>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43" si="0">(J10+K10+L10+M10)/4</f>
        <v>20</v>
      </c>
      <c r="R10" s="1"/>
      <c r="S10" s="1"/>
      <c r="T10" s="18"/>
    </row>
    <row r="11" spans="2:20" x14ac:dyDescent="0.25">
      <c r="B11" s="6">
        <f t="shared" ref="B11:B36" si="1">1+B10</f>
        <v>3</v>
      </c>
      <c r="C11" s="6" t="s">
        <v>253</v>
      </c>
      <c r="D11" s="19" t="s">
        <v>243</v>
      </c>
      <c r="E11" s="19"/>
      <c r="F11" s="19"/>
      <c r="G11" s="19"/>
      <c r="H11" s="19"/>
      <c r="I11" s="19"/>
      <c r="J11" s="4">
        <v>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17.5</v>
      </c>
      <c r="R11" s="1"/>
      <c r="S11" s="1"/>
    </row>
    <row r="12" spans="2:20" x14ac:dyDescent="0.25">
      <c r="B12" s="6">
        <f t="shared" si="1"/>
        <v>4</v>
      </c>
      <c r="C12" s="6" t="s">
        <v>254</v>
      </c>
      <c r="D12" s="19" t="s">
        <v>236</v>
      </c>
      <c r="E12" s="19"/>
      <c r="F12" s="19"/>
      <c r="G12" s="19"/>
      <c r="H12" s="19"/>
      <c r="I12" s="19"/>
      <c r="J12" s="4">
        <v>0</v>
      </c>
      <c r="K12" s="4">
        <v>71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17.75</v>
      </c>
      <c r="R12" s="1"/>
    </row>
    <row r="13" spans="2:20" x14ac:dyDescent="0.25">
      <c r="B13" s="6">
        <f t="shared" si="1"/>
        <v>5</v>
      </c>
      <c r="C13" s="6" t="s">
        <v>256</v>
      </c>
      <c r="D13" s="19" t="s">
        <v>255</v>
      </c>
      <c r="E13" s="19"/>
      <c r="F13" s="19"/>
      <c r="G13" s="19"/>
      <c r="H13" s="19"/>
      <c r="I13" s="19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0</v>
      </c>
      <c r="R13" s="1"/>
    </row>
    <row r="14" spans="2:20" x14ac:dyDescent="0.25">
      <c r="B14" s="6">
        <f t="shared" si="1"/>
        <v>6</v>
      </c>
      <c r="C14" s="6" t="s">
        <v>257</v>
      </c>
      <c r="D14" s="19" t="s">
        <v>239</v>
      </c>
      <c r="E14" s="19"/>
      <c r="F14" s="19"/>
      <c r="G14" s="19"/>
      <c r="H14" s="19"/>
      <c r="I14" s="19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0</v>
      </c>
      <c r="R14" s="1"/>
      <c r="S14" s="1"/>
    </row>
    <row r="15" spans="2:20" x14ac:dyDescent="0.25">
      <c r="B15" s="6">
        <f t="shared" si="1"/>
        <v>7</v>
      </c>
      <c r="C15" s="6" t="s">
        <v>258</v>
      </c>
      <c r="D15" s="19" t="s">
        <v>231</v>
      </c>
      <c r="E15" s="19"/>
      <c r="F15" s="19"/>
      <c r="G15" s="19"/>
      <c r="H15" s="19"/>
      <c r="I15" s="19"/>
      <c r="J15" s="4">
        <v>0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20</v>
      </c>
      <c r="R15" s="1"/>
      <c r="S15" s="1"/>
    </row>
    <row r="16" spans="2:20" x14ac:dyDescent="0.25">
      <c r="B16" s="6">
        <f t="shared" si="1"/>
        <v>8</v>
      </c>
      <c r="C16" s="6" t="s">
        <v>259</v>
      </c>
      <c r="D16" s="19" t="s">
        <v>227</v>
      </c>
      <c r="E16" s="19"/>
      <c r="F16" s="19"/>
      <c r="G16" s="19"/>
      <c r="H16" s="19"/>
      <c r="I16" s="19"/>
      <c r="J16" s="4">
        <v>0</v>
      </c>
      <c r="K16" s="4">
        <v>75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18.75</v>
      </c>
      <c r="R16" s="1"/>
      <c r="S16" s="1"/>
    </row>
    <row r="17" spans="2:19" x14ac:dyDescent="0.25">
      <c r="B17" s="6">
        <f t="shared" si="1"/>
        <v>9</v>
      </c>
      <c r="C17" s="6" t="s">
        <v>280</v>
      </c>
      <c r="D17" s="19" t="s">
        <v>279</v>
      </c>
      <c r="E17" s="19"/>
      <c r="F17" s="19"/>
      <c r="G17" s="19"/>
      <c r="H17" s="19"/>
      <c r="I17" s="19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0</v>
      </c>
      <c r="R17" s="1"/>
      <c r="S17" s="1"/>
    </row>
    <row r="18" spans="2:19" x14ac:dyDescent="0.25">
      <c r="B18" s="6">
        <f t="shared" si="1"/>
        <v>10</v>
      </c>
      <c r="C18" s="6" t="s">
        <v>260</v>
      </c>
      <c r="D18" s="19" t="s">
        <v>230</v>
      </c>
      <c r="E18" s="19"/>
      <c r="F18" s="19"/>
      <c r="G18" s="19"/>
      <c r="H18" s="19"/>
      <c r="I18" s="19"/>
      <c r="J18" s="4">
        <v>0</v>
      </c>
      <c r="K18" s="4">
        <v>72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18</v>
      </c>
      <c r="R18" s="1"/>
      <c r="S18" s="1"/>
    </row>
    <row r="19" spans="2:19" x14ac:dyDescent="0.25">
      <c r="B19" s="6">
        <f t="shared" si="1"/>
        <v>11</v>
      </c>
      <c r="C19" s="6" t="s">
        <v>261</v>
      </c>
      <c r="D19" s="19" t="s">
        <v>238</v>
      </c>
      <c r="E19" s="19"/>
      <c r="F19" s="19"/>
      <c r="G19" s="19"/>
      <c r="H19" s="19"/>
      <c r="I19" s="19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0</v>
      </c>
      <c r="R19" s="1"/>
      <c r="S19" s="1"/>
    </row>
    <row r="20" spans="2:19" x14ac:dyDescent="0.25">
      <c r="B20" s="6">
        <f t="shared" si="1"/>
        <v>12</v>
      </c>
      <c r="C20" s="6" t="s">
        <v>262</v>
      </c>
      <c r="D20" s="19" t="s">
        <v>233</v>
      </c>
      <c r="E20" s="19"/>
      <c r="F20" s="19"/>
      <c r="G20" s="19"/>
      <c r="H20" s="19"/>
      <c r="I20" s="19"/>
      <c r="J20" s="4">
        <v>72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18</v>
      </c>
      <c r="R20" s="1"/>
      <c r="S20" s="1"/>
    </row>
    <row r="21" spans="2:19" x14ac:dyDescent="0.25">
      <c r="B21" s="6">
        <f t="shared" si="1"/>
        <v>13</v>
      </c>
      <c r="C21" s="6" t="s">
        <v>264</v>
      </c>
      <c r="D21" s="19" t="s">
        <v>263</v>
      </c>
      <c r="E21" s="19"/>
      <c r="F21" s="19"/>
      <c r="G21" s="19"/>
      <c r="H21" s="19"/>
      <c r="I21" s="19"/>
      <c r="J21" s="4">
        <v>0</v>
      </c>
      <c r="K21" s="4">
        <v>71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17.75</v>
      </c>
      <c r="R21" s="1"/>
      <c r="S21" s="1"/>
    </row>
    <row r="22" spans="2:19" x14ac:dyDescent="0.25">
      <c r="B22" s="6">
        <f t="shared" si="1"/>
        <v>14</v>
      </c>
      <c r="C22" s="6" t="s">
        <v>265</v>
      </c>
      <c r="D22" s="19" t="s">
        <v>235</v>
      </c>
      <c r="E22" s="19"/>
      <c r="F22" s="19"/>
      <c r="G22" s="19"/>
      <c r="H22" s="19"/>
      <c r="I22" s="19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0</v>
      </c>
      <c r="R22" s="1"/>
      <c r="S22" s="1"/>
    </row>
    <row r="23" spans="2:19" x14ac:dyDescent="0.25">
      <c r="B23" s="6">
        <f t="shared" si="1"/>
        <v>15</v>
      </c>
      <c r="C23" s="6" t="s">
        <v>266</v>
      </c>
      <c r="D23" s="19" t="s">
        <v>245</v>
      </c>
      <c r="E23" s="19"/>
      <c r="F23" s="19"/>
      <c r="G23" s="19"/>
      <c r="H23" s="19"/>
      <c r="I23" s="19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0</v>
      </c>
      <c r="R23" s="1"/>
      <c r="S23" s="1"/>
    </row>
    <row r="24" spans="2:19" x14ac:dyDescent="0.25">
      <c r="B24" s="6">
        <f t="shared" si="1"/>
        <v>16</v>
      </c>
      <c r="C24" s="6" t="s">
        <v>267</v>
      </c>
      <c r="D24" s="19" t="s">
        <v>225</v>
      </c>
      <c r="E24" s="19"/>
      <c r="F24" s="19"/>
      <c r="G24" s="19"/>
      <c r="H24" s="19"/>
      <c r="I24" s="19"/>
      <c r="J24" s="4">
        <v>77</v>
      </c>
      <c r="K24" s="4">
        <v>81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39.5</v>
      </c>
      <c r="R24" s="1"/>
      <c r="S24" s="1"/>
    </row>
    <row r="25" spans="2:19" x14ac:dyDescent="0.25">
      <c r="B25" s="6">
        <f t="shared" si="1"/>
        <v>17</v>
      </c>
      <c r="C25" s="6" t="s">
        <v>268</v>
      </c>
      <c r="D25" s="19" t="s">
        <v>242</v>
      </c>
      <c r="E25" s="19"/>
      <c r="F25" s="19"/>
      <c r="G25" s="19"/>
      <c r="H25" s="19"/>
      <c r="I25" s="19"/>
      <c r="J25" s="4">
        <v>74</v>
      </c>
      <c r="K25" s="4">
        <v>75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37.25</v>
      </c>
      <c r="R25" s="1"/>
      <c r="S25" s="1"/>
    </row>
    <row r="26" spans="2:19" x14ac:dyDescent="0.25">
      <c r="B26" s="6">
        <f t="shared" si="1"/>
        <v>18</v>
      </c>
      <c r="C26" s="6" t="s">
        <v>269</v>
      </c>
      <c r="D26" s="19" t="s">
        <v>240</v>
      </c>
      <c r="E26" s="19"/>
      <c r="F26" s="19"/>
      <c r="G26" s="19"/>
      <c r="H26" s="19"/>
      <c r="I26" s="19"/>
      <c r="J26" s="4">
        <v>0</v>
      </c>
      <c r="K26" s="4">
        <v>31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7.75</v>
      </c>
      <c r="R26" s="1"/>
    </row>
    <row r="27" spans="2:19" x14ac:dyDescent="0.25">
      <c r="B27" s="6">
        <f t="shared" si="1"/>
        <v>19</v>
      </c>
      <c r="C27" s="6" t="s">
        <v>278</v>
      </c>
      <c r="D27" s="19" t="s">
        <v>247</v>
      </c>
      <c r="E27" s="19"/>
      <c r="F27" s="19"/>
      <c r="G27" s="19"/>
      <c r="H27" s="19"/>
      <c r="I27" s="19"/>
      <c r="J27" s="4">
        <v>72</v>
      </c>
      <c r="K27" s="4">
        <v>74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36.5</v>
      </c>
      <c r="R27" s="1"/>
    </row>
    <row r="28" spans="2:19" x14ac:dyDescent="0.25">
      <c r="B28" s="6">
        <f t="shared" si="1"/>
        <v>20</v>
      </c>
      <c r="C28" s="6" t="s">
        <v>270</v>
      </c>
      <c r="D28" s="19" t="s">
        <v>232</v>
      </c>
      <c r="E28" s="19"/>
      <c r="F28" s="19"/>
      <c r="G28" s="19"/>
      <c r="H28" s="19"/>
      <c r="I28" s="19"/>
      <c r="J28" s="4">
        <v>0</v>
      </c>
      <c r="K28" s="4">
        <v>75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18.75</v>
      </c>
      <c r="R28" s="1"/>
    </row>
    <row r="29" spans="2:19" x14ac:dyDescent="0.25">
      <c r="B29" s="6">
        <f t="shared" si="1"/>
        <v>21</v>
      </c>
      <c r="C29" s="6" t="s">
        <v>271</v>
      </c>
      <c r="D29" s="19" t="s">
        <v>226</v>
      </c>
      <c r="E29" s="19"/>
      <c r="F29" s="19"/>
      <c r="G29" s="19"/>
      <c r="H29" s="19"/>
      <c r="I29" s="19"/>
      <c r="J29" s="4">
        <v>0</v>
      </c>
      <c r="K29" s="4">
        <v>87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21.75</v>
      </c>
      <c r="R29" s="1"/>
    </row>
    <row r="30" spans="2:19" x14ac:dyDescent="0.25">
      <c r="B30" s="6">
        <f t="shared" si="1"/>
        <v>22</v>
      </c>
      <c r="C30" s="6" t="s">
        <v>268</v>
      </c>
      <c r="D30" s="19" t="s">
        <v>237</v>
      </c>
      <c r="E30" s="19"/>
      <c r="F30" s="19"/>
      <c r="G30" s="19"/>
      <c r="H30" s="19"/>
      <c r="I30" s="19"/>
      <c r="J30" s="4">
        <v>72</v>
      </c>
      <c r="K30" s="4">
        <v>89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40.25</v>
      </c>
      <c r="R30" s="1"/>
    </row>
    <row r="31" spans="2:19" x14ac:dyDescent="0.25">
      <c r="B31" s="6">
        <f t="shared" si="1"/>
        <v>23</v>
      </c>
      <c r="C31" s="6" t="s">
        <v>272</v>
      </c>
      <c r="D31" s="19" t="s">
        <v>229</v>
      </c>
      <c r="E31" s="19"/>
      <c r="F31" s="19"/>
      <c r="G31" s="19"/>
      <c r="H31" s="19"/>
      <c r="I31" s="19"/>
      <c r="J31" s="4">
        <v>76</v>
      </c>
      <c r="K31" s="4">
        <v>82</v>
      </c>
      <c r="L31" s="4">
        <v>0</v>
      </c>
      <c r="M31" s="4">
        <v>0</v>
      </c>
      <c r="N31" s="4">
        <v>0</v>
      </c>
      <c r="O31" s="4">
        <v>0</v>
      </c>
      <c r="P31" s="10">
        <f t="shared" si="0"/>
        <v>39.5</v>
      </c>
      <c r="R31" s="1"/>
    </row>
    <row r="32" spans="2:19" x14ac:dyDescent="0.25">
      <c r="B32" s="6">
        <f t="shared" si="1"/>
        <v>24</v>
      </c>
      <c r="C32" s="6" t="s">
        <v>273</v>
      </c>
      <c r="D32" s="19" t="s">
        <v>44</v>
      </c>
      <c r="E32" s="19"/>
      <c r="F32" s="19"/>
      <c r="G32" s="19"/>
      <c r="H32" s="19"/>
      <c r="I32" s="19"/>
      <c r="J32" s="4">
        <v>70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10">
        <f t="shared" si="0"/>
        <v>17.5</v>
      </c>
      <c r="R32" s="1"/>
    </row>
    <row r="33" spans="2:18" x14ac:dyDescent="0.25">
      <c r="B33" s="6">
        <f t="shared" si="1"/>
        <v>25</v>
      </c>
      <c r="C33" s="6" t="s">
        <v>80</v>
      </c>
      <c r="D33" s="19" t="s">
        <v>248</v>
      </c>
      <c r="E33" s="19"/>
      <c r="F33" s="19"/>
      <c r="G33" s="19"/>
      <c r="H33" s="19"/>
      <c r="I33" s="19"/>
      <c r="J33" s="4">
        <v>0</v>
      </c>
      <c r="K33" s="4">
        <v>83</v>
      </c>
      <c r="L33" s="4">
        <v>0</v>
      </c>
      <c r="M33" s="4">
        <v>0</v>
      </c>
      <c r="N33" s="4">
        <v>0</v>
      </c>
      <c r="O33" s="4">
        <v>0</v>
      </c>
      <c r="P33" s="10">
        <f t="shared" si="0"/>
        <v>20.75</v>
      </c>
      <c r="R33" s="1"/>
    </row>
    <row r="34" spans="2:18" x14ac:dyDescent="0.25">
      <c r="B34" s="6">
        <f t="shared" si="1"/>
        <v>26</v>
      </c>
      <c r="C34" s="6" t="s">
        <v>275</v>
      </c>
      <c r="D34" s="19" t="s">
        <v>274</v>
      </c>
      <c r="E34" s="19"/>
      <c r="F34" s="19"/>
      <c r="G34" s="19"/>
      <c r="H34" s="19"/>
      <c r="I34" s="19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10">
        <f t="shared" si="0"/>
        <v>0</v>
      </c>
      <c r="R34" s="1"/>
    </row>
    <row r="35" spans="2:18" x14ac:dyDescent="0.25">
      <c r="B35" s="6">
        <f t="shared" si="1"/>
        <v>27</v>
      </c>
      <c r="C35" s="6" t="s">
        <v>276</v>
      </c>
      <c r="D35" s="19" t="s">
        <v>228</v>
      </c>
      <c r="E35" s="19"/>
      <c r="F35" s="19"/>
      <c r="G35" s="19"/>
      <c r="H35" s="19"/>
      <c r="I35" s="19"/>
      <c r="J35" s="4">
        <v>0</v>
      </c>
      <c r="K35" s="4">
        <v>89</v>
      </c>
      <c r="L35" s="4">
        <v>0</v>
      </c>
      <c r="M35" s="4">
        <v>0</v>
      </c>
      <c r="N35" s="4">
        <v>0</v>
      </c>
      <c r="O35" s="4">
        <v>0</v>
      </c>
      <c r="P35" s="10">
        <f t="shared" si="0"/>
        <v>22.25</v>
      </c>
      <c r="R35" s="1"/>
    </row>
    <row r="36" spans="2:18" x14ac:dyDescent="0.25">
      <c r="B36" s="6">
        <f t="shared" si="1"/>
        <v>28</v>
      </c>
      <c r="C36" s="6" t="s">
        <v>277</v>
      </c>
      <c r="D36" s="19" t="s">
        <v>244</v>
      </c>
      <c r="E36" s="19"/>
      <c r="F36" s="19"/>
      <c r="G36" s="19"/>
      <c r="H36" s="19"/>
      <c r="I36" s="19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10">
        <f t="shared" si="0"/>
        <v>0</v>
      </c>
    </row>
    <row r="37" spans="2:18" x14ac:dyDescent="0.25">
      <c r="B37" s="6"/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10">
        <f t="shared" si="0"/>
        <v>0</v>
      </c>
    </row>
    <row r="38" spans="2:18" x14ac:dyDescent="0.25">
      <c r="B38" s="6"/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10">
        <f t="shared" si="0"/>
        <v>0</v>
      </c>
    </row>
    <row r="39" spans="2:18" x14ac:dyDescent="0.25">
      <c r="B39" s="6"/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10">
        <f t="shared" si="0"/>
        <v>0</v>
      </c>
    </row>
    <row r="40" spans="2:18" x14ac:dyDescent="0.25">
      <c r="B40" s="6"/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10">
        <f t="shared" si="0"/>
        <v>0</v>
      </c>
    </row>
    <row r="41" spans="2:18" x14ac:dyDescent="0.25">
      <c r="B41" s="6"/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10">
        <f t="shared" si="0"/>
        <v>0</v>
      </c>
    </row>
    <row r="42" spans="2:18" x14ac:dyDescent="0.25">
      <c r="B42" s="6"/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10">
        <f t="shared" si="0"/>
        <v>0</v>
      </c>
    </row>
    <row r="43" spans="2:18" x14ac:dyDescent="0.25">
      <c r="B43" s="6"/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10">
        <f t="shared" si="0"/>
        <v>0</v>
      </c>
    </row>
    <row r="44" spans="2:18" x14ac:dyDescent="0.25">
      <c r="B44" s="6"/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10">
        <f t="shared" ref="P44:P53" si="2">SUM(J44:O44)/6</f>
        <v>0</v>
      </c>
    </row>
    <row r="45" spans="2:18" x14ac:dyDescent="0.25">
      <c r="B45" s="6"/>
      <c r="C45" s="6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10">
        <f t="shared" si="2"/>
        <v>0</v>
      </c>
    </row>
    <row r="46" spans="2:18" x14ac:dyDescent="0.25">
      <c r="B46" s="6"/>
      <c r="C46" s="6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10">
        <f t="shared" si="2"/>
        <v>0</v>
      </c>
    </row>
    <row r="47" spans="2:18" x14ac:dyDescent="0.25">
      <c r="B47" s="6"/>
      <c r="C47" s="6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10">
        <f t="shared" si="2"/>
        <v>0</v>
      </c>
    </row>
    <row r="48" spans="2:18" x14ac:dyDescent="0.25">
      <c r="B48" s="6"/>
      <c r="C48" s="6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10">
        <f t="shared" si="2"/>
        <v>0</v>
      </c>
    </row>
    <row r="49" spans="2:16" x14ac:dyDescent="0.25">
      <c r="B49" s="6"/>
      <c r="C49" s="6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10">
        <f t="shared" si="2"/>
        <v>0</v>
      </c>
    </row>
    <row r="50" spans="2:16" x14ac:dyDescent="0.25">
      <c r="B50" s="6"/>
      <c r="C50" s="6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10">
        <f t="shared" si="2"/>
        <v>0</v>
      </c>
    </row>
    <row r="51" spans="2:16" x14ac:dyDescent="0.25">
      <c r="B51" s="6"/>
      <c r="C51" s="6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10">
        <f t="shared" si="2"/>
        <v>0</v>
      </c>
    </row>
    <row r="52" spans="2:16" x14ac:dyDescent="0.25">
      <c r="B52" s="6"/>
      <c r="C52" s="6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10">
        <f t="shared" si="2"/>
        <v>0</v>
      </c>
    </row>
    <row r="53" spans="2:16" x14ac:dyDescent="0.25">
      <c r="B53" s="6"/>
      <c r="C53" s="6"/>
      <c r="D53" s="19"/>
      <c r="E53" s="19"/>
      <c r="F53" s="19"/>
      <c r="G53" s="19"/>
      <c r="H53" s="19"/>
      <c r="I53" s="19"/>
      <c r="J53" s="4"/>
      <c r="K53" s="4"/>
      <c r="L53" s="4"/>
      <c r="M53" s="4"/>
      <c r="N53" s="4"/>
      <c r="O53" s="4"/>
      <c r="P53" s="10">
        <f t="shared" si="2"/>
        <v>0</v>
      </c>
    </row>
    <row r="54" spans="2:16" x14ac:dyDescent="0.25">
      <c r="B54" s="6"/>
      <c r="C54" s="7"/>
      <c r="D54" s="19"/>
      <c r="E54" s="19"/>
      <c r="F54" s="19"/>
      <c r="G54" s="19"/>
      <c r="H54" s="19"/>
      <c r="I54" s="19"/>
      <c r="J54" s="4"/>
      <c r="K54" s="4"/>
      <c r="L54" s="4"/>
      <c r="M54" s="4"/>
      <c r="N54" s="4"/>
      <c r="O54" s="4"/>
      <c r="P54" s="10">
        <f t="shared" ref="P54:P62" si="3">SUM(J54:O54)/7</f>
        <v>0</v>
      </c>
    </row>
    <row r="55" spans="2:16" x14ac:dyDescent="0.25">
      <c r="B55" s="6"/>
      <c r="C55" s="7"/>
      <c r="D55" s="33"/>
      <c r="E55" s="33"/>
      <c r="F55" s="33"/>
      <c r="G55" s="33"/>
      <c r="H55" s="33"/>
      <c r="I55" s="33"/>
      <c r="J55" s="4"/>
      <c r="K55" s="4"/>
      <c r="L55" s="4"/>
      <c r="M55" s="4"/>
      <c r="N55" s="4"/>
      <c r="O55" s="4"/>
      <c r="P55" s="10">
        <f t="shared" si="3"/>
        <v>0</v>
      </c>
    </row>
    <row r="56" spans="2:16" x14ac:dyDescent="0.25">
      <c r="B56" s="6"/>
      <c r="C56" s="7"/>
      <c r="D56" s="33"/>
      <c r="E56" s="33"/>
      <c r="F56" s="33"/>
      <c r="G56" s="33"/>
      <c r="H56" s="33"/>
      <c r="I56" s="33"/>
      <c r="J56" s="4"/>
      <c r="K56" s="4"/>
      <c r="L56" s="4"/>
      <c r="M56" s="4"/>
      <c r="N56" s="4"/>
      <c r="O56" s="4"/>
      <c r="P56" s="10">
        <f t="shared" si="3"/>
        <v>0</v>
      </c>
    </row>
    <row r="57" spans="2:16" x14ac:dyDescent="0.25">
      <c r="B57" s="6"/>
      <c r="C57" s="7"/>
      <c r="D57" s="33"/>
      <c r="E57" s="33"/>
      <c r="F57" s="33"/>
      <c r="G57" s="33"/>
      <c r="H57" s="33"/>
      <c r="I57" s="33"/>
      <c r="J57" s="4"/>
      <c r="K57" s="4"/>
      <c r="L57" s="4"/>
      <c r="M57" s="4"/>
      <c r="N57" s="4"/>
      <c r="O57" s="4"/>
      <c r="P57" s="10">
        <f t="shared" si="3"/>
        <v>0</v>
      </c>
    </row>
    <row r="58" spans="2:16" x14ac:dyDescent="0.25">
      <c r="B58" s="6"/>
      <c r="C58" s="7"/>
      <c r="D58" s="33"/>
      <c r="E58" s="33"/>
      <c r="F58" s="33"/>
      <c r="G58" s="33"/>
      <c r="H58" s="33"/>
      <c r="I58" s="33"/>
      <c r="J58" s="4"/>
      <c r="K58" s="4"/>
      <c r="L58" s="4"/>
      <c r="M58" s="4"/>
      <c r="N58" s="4"/>
      <c r="O58" s="4"/>
      <c r="P58" s="10">
        <f t="shared" si="3"/>
        <v>0</v>
      </c>
    </row>
    <row r="59" spans="2:16" x14ac:dyDescent="0.25">
      <c r="B59" s="6"/>
      <c r="C59" s="7"/>
      <c r="D59" s="33"/>
      <c r="E59" s="33"/>
      <c r="F59" s="33"/>
      <c r="G59" s="33"/>
      <c r="H59" s="33"/>
      <c r="I59" s="33"/>
      <c r="J59" s="4"/>
      <c r="K59" s="4"/>
      <c r="L59" s="4"/>
      <c r="M59" s="4"/>
      <c r="N59" s="4"/>
      <c r="O59" s="4"/>
      <c r="P59" s="10">
        <f t="shared" si="3"/>
        <v>0</v>
      </c>
    </row>
    <row r="60" spans="2:16" x14ac:dyDescent="0.25">
      <c r="B60" s="6"/>
      <c r="C60" s="7"/>
      <c r="D60" s="33"/>
      <c r="E60" s="33"/>
      <c r="F60" s="33"/>
      <c r="G60" s="33"/>
      <c r="H60" s="33"/>
      <c r="I60" s="33"/>
      <c r="J60" s="4"/>
      <c r="K60" s="4"/>
      <c r="L60" s="4"/>
      <c r="M60" s="4"/>
      <c r="N60" s="4"/>
      <c r="O60" s="4"/>
      <c r="P60" s="10">
        <f t="shared" si="3"/>
        <v>0</v>
      </c>
    </row>
    <row r="61" spans="2:16" x14ac:dyDescent="0.25">
      <c r="B61" s="6"/>
      <c r="C61" s="7"/>
      <c r="D61" s="33"/>
      <c r="E61" s="33"/>
      <c r="F61" s="33"/>
      <c r="G61" s="33"/>
      <c r="H61" s="33"/>
      <c r="I61" s="33"/>
      <c r="J61" s="4"/>
      <c r="K61" s="4"/>
      <c r="L61" s="4"/>
      <c r="M61" s="4"/>
      <c r="N61" s="4"/>
      <c r="O61" s="4"/>
      <c r="P61" s="10">
        <f t="shared" si="3"/>
        <v>0</v>
      </c>
    </row>
    <row r="62" spans="2:16" x14ac:dyDescent="0.25">
      <c r="B62" s="6"/>
      <c r="C62" s="3"/>
      <c r="D62" s="34"/>
      <c r="E62" s="35"/>
      <c r="F62" s="35"/>
      <c r="G62" s="35"/>
      <c r="H62" s="35"/>
      <c r="I62" s="36"/>
      <c r="J62" s="3"/>
      <c r="K62" s="3"/>
      <c r="L62" s="3"/>
      <c r="M62" s="3"/>
      <c r="N62" s="3"/>
      <c r="O62" s="3"/>
      <c r="P62" s="10">
        <f t="shared" si="3"/>
        <v>0</v>
      </c>
    </row>
    <row r="63" spans="2:16" x14ac:dyDescent="0.25">
      <c r="C63" s="21"/>
      <c r="D63" s="21"/>
      <c r="E63" s="1"/>
      <c r="H63" s="24" t="s">
        <v>19</v>
      </c>
      <c r="I63" s="24"/>
      <c r="J63" s="11">
        <f>COUNTIF(J9:J62,"&gt;=70")</f>
        <v>7</v>
      </c>
      <c r="K63" s="11">
        <f t="shared" ref="K63:O63" si="4">COUNTIF(K9:K62,"&gt;=70")</f>
        <v>17</v>
      </c>
      <c r="L63" s="11">
        <f t="shared" si="4"/>
        <v>0</v>
      </c>
      <c r="M63" s="11">
        <f t="shared" si="4"/>
        <v>0</v>
      </c>
      <c r="N63" s="11">
        <f t="shared" si="4"/>
        <v>0</v>
      </c>
      <c r="O63" s="11">
        <f t="shared" si="4"/>
        <v>0</v>
      </c>
      <c r="P63" s="15">
        <f t="shared" ref="P63" si="5">COUNTIF(P9:P57,"&gt;=70")</f>
        <v>0</v>
      </c>
    </row>
    <row r="64" spans="2:16" x14ac:dyDescent="0.25">
      <c r="C64" s="21"/>
      <c r="D64" s="21"/>
      <c r="E64" s="8"/>
      <c r="H64" s="25" t="s">
        <v>20</v>
      </c>
      <c r="I64" s="25"/>
      <c r="J64" s="12">
        <f>COUNTIF(J9:J62,"&lt;70")</f>
        <v>21</v>
      </c>
      <c r="K64" s="12">
        <f t="shared" ref="K64:P64" si="6">COUNTIF(K9:K62,"&lt;70")</f>
        <v>11</v>
      </c>
      <c r="L64" s="12">
        <f t="shared" si="6"/>
        <v>28</v>
      </c>
      <c r="M64" s="12">
        <f t="shared" si="6"/>
        <v>28</v>
      </c>
      <c r="N64" s="12">
        <f t="shared" si="6"/>
        <v>28</v>
      </c>
      <c r="O64" s="12">
        <f t="shared" si="6"/>
        <v>28</v>
      </c>
      <c r="P64" s="12">
        <f t="shared" si="6"/>
        <v>54</v>
      </c>
    </row>
    <row r="65" spans="3:16" x14ac:dyDescent="0.25">
      <c r="C65" s="21"/>
      <c r="D65" s="21"/>
      <c r="E65" s="21"/>
      <c r="H65" s="25" t="s">
        <v>21</v>
      </c>
      <c r="I65" s="25"/>
      <c r="J65" s="12">
        <f>COUNT(J9:J62)</f>
        <v>28</v>
      </c>
      <c r="K65" s="12">
        <f t="shared" ref="K65:P65" si="7">COUNT(K9:K62)</f>
        <v>28</v>
      </c>
      <c r="L65" s="12">
        <f t="shared" si="7"/>
        <v>28</v>
      </c>
      <c r="M65" s="12">
        <f t="shared" si="7"/>
        <v>28</v>
      </c>
      <c r="N65" s="12">
        <f t="shared" si="7"/>
        <v>28</v>
      </c>
      <c r="O65" s="12">
        <f t="shared" si="7"/>
        <v>28</v>
      </c>
      <c r="P65" s="12">
        <f t="shared" si="7"/>
        <v>54</v>
      </c>
    </row>
    <row r="66" spans="3:16" x14ac:dyDescent="0.25">
      <c r="C66" s="21"/>
      <c r="D66" s="21"/>
      <c r="E66" s="1"/>
      <c r="H66" s="26" t="s">
        <v>16</v>
      </c>
      <c r="I66" s="26"/>
      <c r="J66" s="13">
        <f>J63/J65</f>
        <v>0.25</v>
      </c>
      <c r="K66" s="14">
        <f t="shared" ref="K66:P66" si="8">K63/K65</f>
        <v>0.6071428571428571</v>
      </c>
      <c r="L66" s="14">
        <f t="shared" si="8"/>
        <v>0</v>
      </c>
      <c r="M66" s="14">
        <f t="shared" si="8"/>
        <v>0</v>
      </c>
      <c r="N66" s="14">
        <f t="shared" si="8"/>
        <v>0</v>
      </c>
      <c r="O66" s="14">
        <f t="shared" si="8"/>
        <v>0</v>
      </c>
      <c r="P66" s="14">
        <f t="shared" si="8"/>
        <v>0</v>
      </c>
    </row>
    <row r="67" spans="3:16" x14ac:dyDescent="0.25">
      <c r="C67" s="21"/>
      <c r="D67" s="21"/>
      <c r="E67" s="1"/>
      <c r="H67" s="26" t="s">
        <v>17</v>
      </c>
      <c r="I67" s="26"/>
      <c r="J67" s="13">
        <f>J64/J65</f>
        <v>0.75</v>
      </c>
      <c r="K67" s="13">
        <f t="shared" ref="K67:P67" si="9">K64/K65</f>
        <v>0.39285714285714285</v>
      </c>
      <c r="L67" s="14">
        <f t="shared" si="9"/>
        <v>1</v>
      </c>
      <c r="M67" s="14">
        <f t="shared" si="9"/>
        <v>1</v>
      </c>
      <c r="N67" s="14">
        <f t="shared" si="9"/>
        <v>1</v>
      </c>
      <c r="O67" s="14">
        <f t="shared" si="9"/>
        <v>1</v>
      </c>
      <c r="P67" s="14">
        <f t="shared" si="9"/>
        <v>1</v>
      </c>
    </row>
    <row r="68" spans="3:16" x14ac:dyDescent="0.25">
      <c r="C68" s="21"/>
      <c r="D68" s="21"/>
      <c r="E68" s="8"/>
    </row>
    <row r="69" spans="3:16" x14ac:dyDescent="0.25">
      <c r="C69" s="1"/>
      <c r="D69" s="1"/>
      <c r="E69" s="8"/>
    </row>
    <row r="70" spans="3:16" x14ac:dyDescent="0.25">
      <c r="J70" s="27"/>
      <c r="K70" s="27"/>
      <c r="L70" s="27"/>
      <c r="M70" s="27"/>
      <c r="N70" s="27"/>
      <c r="O70" s="27"/>
    </row>
    <row r="71" spans="3:16" x14ac:dyDescent="0.25">
      <c r="J71" s="20" t="s">
        <v>18</v>
      </c>
      <c r="K71" s="20"/>
      <c r="L71" s="20"/>
      <c r="M71" s="20"/>
      <c r="N71" s="20"/>
      <c r="O71" s="20"/>
    </row>
  </sheetData>
  <sortState xmlns:xlrd2="http://schemas.microsoft.com/office/spreadsheetml/2017/richdata2" ref="D9:I36">
    <sortCondition ref="D9:D36"/>
  </sortState>
  <mergeCells count="76">
    <mergeCell ref="D22:I22"/>
    <mergeCell ref="D8:I8"/>
    <mergeCell ref="D9:I9"/>
    <mergeCell ref="D10:I10"/>
    <mergeCell ref="D11:I11"/>
    <mergeCell ref="D12:I12"/>
    <mergeCell ref="D14:I14"/>
    <mergeCell ref="D15:I15"/>
    <mergeCell ref="D16:I16"/>
    <mergeCell ref="D18:I18"/>
    <mergeCell ref="D13:I13"/>
    <mergeCell ref="D17:I17"/>
    <mergeCell ref="D21:I21"/>
    <mergeCell ref="D19:I19"/>
    <mergeCell ref="D20:I20"/>
    <mergeCell ref="D6:G6"/>
    <mergeCell ref="I6:J6"/>
    <mergeCell ref="K6:O6"/>
    <mergeCell ref="B2:O2"/>
    <mergeCell ref="C3:O3"/>
    <mergeCell ref="D4:G4"/>
    <mergeCell ref="J4:K4"/>
    <mergeCell ref="N4:O4"/>
    <mergeCell ref="D38:I38"/>
    <mergeCell ref="D23:I23"/>
    <mergeCell ref="D24:I24"/>
    <mergeCell ref="D25:I25"/>
    <mergeCell ref="D26:I26"/>
    <mergeCell ref="D28:I28"/>
    <mergeCell ref="D29:I29"/>
    <mergeCell ref="D30:I30"/>
    <mergeCell ref="D31:I31"/>
    <mergeCell ref="D35:I35"/>
    <mergeCell ref="D36:I36"/>
    <mergeCell ref="D37:I37"/>
    <mergeCell ref="D27:I27"/>
    <mergeCell ref="D32:I32"/>
    <mergeCell ref="D33:I33"/>
    <mergeCell ref="D34:I34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62:I62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C63:D63"/>
    <mergeCell ref="H63:I63"/>
    <mergeCell ref="C64:D64"/>
    <mergeCell ref="H64:I64"/>
    <mergeCell ref="C65:E65"/>
    <mergeCell ref="H65:I65"/>
    <mergeCell ref="J71:O71"/>
    <mergeCell ref="C66:D66"/>
    <mergeCell ref="H66:I66"/>
    <mergeCell ref="C67:D67"/>
    <mergeCell ref="H67:I67"/>
    <mergeCell ref="C68:D68"/>
    <mergeCell ref="J70:O70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501-A</vt:lpstr>
      <vt:lpstr>101-A</vt:lpstr>
      <vt:lpstr>501-B</vt:lpstr>
      <vt:lpstr>601-A</vt:lpstr>
      <vt:lpstr>101-B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 Antonio Antele Machucho</cp:lastModifiedBy>
  <cp:lastPrinted>2023-03-21T15:13:53Z</cp:lastPrinted>
  <dcterms:created xsi:type="dcterms:W3CDTF">2023-03-14T19:16:59Z</dcterms:created>
  <dcterms:modified xsi:type="dcterms:W3CDTF">2023-10-31T03:28:06Z</dcterms:modified>
</cp:coreProperties>
</file>