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E:\GESTION DEL CURSO SEPT 2023 ENE 2024\REPORTE PARCIAL Y FINAL\"/>
    </mc:Choice>
  </mc:AlternateContent>
  <xr:revisionPtr revIDLastSave="0" documentId="13_ncr:1_{9D1BEE7E-57C9-44F6-8411-BB64067EC23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2" l="1"/>
  <c r="E17" i="23"/>
  <c r="L15" i="22" l="1"/>
  <c r="I15" i="22"/>
  <c r="Q13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I17" i="23"/>
  <c r="J17" i="23" s="1"/>
  <c r="D17" i="23"/>
  <c r="C17" i="23"/>
  <c r="A17" i="23"/>
  <c r="I16" i="23"/>
  <c r="J16" i="23" s="1"/>
  <c r="D16" i="23"/>
  <c r="C16" i="23"/>
  <c r="A16" i="23"/>
  <c r="I15" i="23"/>
  <c r="J15" i="23" s="1"/>
  <c r="D15" i="23"/>
  <c r="C15" i="23"/>
  <c r="A15" i="23"/>
  <c r="I14" i="23"/>
  <c r="J14" i="23" s="1"/>
  <c r="D14" i="23"/>
  <c r="C14" i="23"/>
  <c r="A14" i="23"/>
  <c r="B10" i="23"/>
  <c r="B38" i="23" s="1"/>
  <c r="L8" i="23"/>
  <c r="H8" i="23"/>
  <c r="E8" i="23"/>
  <c r="A16" i="22"/>
  <c r="C16" i="22"/>
  <c r="D16" i="22"/>
  <c r="L16" i="22"/>
  <c r="A17" i="22"/>
  <c r="C17" i="22"/>
  <c r="D17" i="22"/>
  <c r="E17" i="22"/>
  <c r="I17" i="22" s="1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4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4" i="23"/>
  <c r="H15" i="23"/>
  <c r="H16" i="23"/>
  <c r="H17" i="23"/>
  <c r="E29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<sst xmlns="http://schemas.openxmlformats.org/spreadsheetml/2006/main" count="191" uniqueCount="47">
  <si>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</si>
  <si>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</si>
  <si>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</si>
  <si>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</si>
  <si>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</si>
  <si>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</si>
  <si>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</si>
  <si>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</si>
  <si>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</si>
  <si>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</si>
  <si>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</si>
  <si>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</si>
  <si>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</si>
  <si>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</si>
  <si>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</si>
  <si>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</si>
  <si>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</si>
  <si>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</si>
  <si>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</si>
  <si>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</si>
  <si>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</si>
  <si>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</si>
  <si>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</si>
  <si>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</si>
  <si>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</si>
  <si>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</si>
  <si>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</si>
  <si>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</si>
  <si>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</si>
  <si>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</si>
  <si>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</si>
  <si>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</si>
  <si>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</si>
  <si>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</si>
  <si>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MCA. LUCILA MARÍN SANTOS</t>
  </si>
  <si>
    <t>PROCESOS DE DIRECCIÓN</t>
  </si>
  <si>
    <t>705A</t>
  </si>
  <si>
    <t>L.C. MANUEL DE JESÚS CANO BUSTAMANTE</t>
  </si>
  <si>
    <t>705B</t>
  </si>
  <si>
    <t>105B</t>
  </si>
  <si>
    <t>SEP 22 - ENE 23</t>
  </si>
  <si>
    <t>II</t>
  </si>
  <si>
    <t>III</t>
  </si>
  <si>
    <t>TEORIA GENERAL DE LA ADMINISTRACION</t>
  </si>
  <si>
    <t>TALLER DE INVESTIGACION I</t>
  </si>
  <si>
    <t>605A</t>
  </si>
  <si>
    <t>605B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</si>
</sst>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vertical="top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12" zoomScaleNormal="10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2</v>
      </c>
      <c r="I8" s="35" t="s">
        <v>7</v>
      </c>
      <c r="J8" s="35"/>
      <c r="K8" s="35"/>
      <c r="L8" s="29" t="s">
        <v>40</v>
      </c>
      <c r="M8" s="29"/>
      <c r="N8" s="29"/>
    </row>
    <row r="10" spans="1:17" x14ac:dyDescent="0.2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7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  <c r="P13" s="1">
        <v>27</v>
      </c>
      <c r="Q13" s="1">
        <f>P13/P14</f>
        <v>0.84375</v>
      </c>
    </row>
    <row r="14" spans="1:17" s="11" customFormat="1" ht="25.5" x14ac:dyDescent="0.2">
      <c r="A14" s="8" t="s">
        <v>43</v>
      </c>
      <c r="B14" s="9" t="s">
        <v>21</v>
      </c>
      <c r="C14" s="9" t="s">
        <v>39</v>
      </c>
      <c r="D14" s="9" t="s">
        <v>31</v>
      </c>
      <c r="E14" s="9">
        <v>30</v>
      </c>
      <c r="F14" s="9">
        <v>27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90</v>
      </c>
      <c r="N14" s="15">
        <v>0.9</v>
      </c>
      <c r="P14" s="11">
        <v>32</v>
      </c>
    </row>
    <row r="15" spans="1:17" s="11" customFormat="1" x14ac:dyDescent="0.2">
      <c r="A15" s="8" t="s">
        <v>44</v>
      </c>
      <c r="B15" s="9" t="s">
        <v>21</v>
      </c>
      <c r="C15" s="9" t="s">
        <v>45</v>
      </c>
      <c r="D15" s="9" t="s">
        <v>31</v>
      </c>
      <c r="E15" s="9">
        <v>7</v>
      </c>
      <c r="F15" s="9">
        <v>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7" s="11" customFormat="1" x14ac:dyDescent="0.2">
      <c r="A16" s="8" t="s">
        <v>35</v>
      </c>
      <c r="B16" s="9" t="s">
        <v>21</v>
      </c>
      <c r="C16" s="9" t="s">
        <v>36</v>
      </c>
      <c r="D16" s="9" t="s">
        <v>31</v>
      </c>
      <c r="E16" s="9">
        <v>34</v>
      </c>
      <c r="F16" s="9">
        <v>30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83</v>
      </c>
      <c r="N16" s="15">
        <v>0.64</v>
      </c>
    </row>
    <row r="17" spans="1:14" s="11" customFormat="1" x14ac:dyDescent="0.2">
      <c r="A17" s="8" t="s">
        <v>35</v>
      </c>
      <c r="B17" s="9" t="s">
        <v>21</v>
      </c>
      <c r="C17" s="9" t="s">
        <v>38</v>
      </c>
      <c r="D17" s="9" t="s">
        <v>31</v>
      </c>
      <c r="E17" s="9">
        <v>5</v>
      </c>
      <c r="F17" s="9">
        <v>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69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>
        <f t="shared" si="1"/>
        <v>0</v>
      </c>
      <c r="M28" s="17">
        <f>AVERAGE(M14:M27)</f>
        <v>93.25</v>
      </c>
      <c r="N28" s="19">
        <f>AVERAGE(N14:N27)</f>
        <v>0.88500000000000001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Normal="100" zoomScaleSheetLayoutView="100" workbookViewId="0">
      <selection activeCell="B15" sqref="B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21" t="str">
        <f>'1'!A14</f>
        <v>TEORIA GENERAL DE LA ADMINISTRACION</v>
      </c>
      <c r="B14" s="9" t="s">
        <v>41</v>
      </c>
      <c r="C14" s="9" t="str">
        <f>'1'!C14</f>
        <v>105B</v>
      </c>
      <c r="D14" s="9" t="str">
        <f>'1'!D14</f>
        <v>DLA</v>
      </c>
      <c r="E14" s="9">
        <v>30</v>
      </c>
      <c r="F14" s="9">
        <v>28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0.93</v>
      </c>
    </row>
    <row r="15" spans="1:14" s="11" customFormat="1" x14ac:dyDescent="0.2">
      <c r="A15" s="8" t="str">
        <f>'1'!A15</f>
        <v>TALLER DE INVESTIGACION I</v>
      </c>
      <c r="B15" s="9">
        <v>0</v>
      </c>
      <c r="C15" s="9" t="s">
        <v>46</v>
      </c>
      <c r="D15" s="9" t="s">
        <v>31</v>
      </c>
      <c r="E15" s="9">
        <v>7</v>
      </c>
      <c r="F15" s="9">
        <v>0</v>
      </c>
      <c r="G15" s="9"/>
      <c r="H15" s="10"/>
      <c r="I15" s="9">
        <f t="shared" ref="I15" si="2">(E15-SUM(F15:G15))-K15</f>
        <v>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x14ac:dyDescent="0.2">
      <c r="A16" s="21" t="str">
        <f>'1'!A16</f>
        <v>PROCESOS DE DIRECCIÓN</v>
      </c>
      <c r="B16" s="9" t="s">
        <v>41</v>
      </c>
      <c r="C16" s="9" t="str">
        <f>'1'!C16</f>
        <v>705A</v>
      </c>
      <c r="D16" s="9" t="str">
        <f>'1'!D16</f>
        <v>DLA</v>
      </c>
      <c r="E16" s="9">
        <v>34</v>
      </c>
      <c r="F16" s="9">
        <v>34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x14ac:dyDescent="0.2">
      <c r="A17" s="21" t="str">
        <f>'1'!A17</f>
        <v>PROCESOS DE DIRECCIÓN</v>
      </c>
      <c r="B17" s="9" t="s">
        <v>41</v>
      </c>
      <c r="C17" s="9" t="str">
        <f>'1'!C17</f>
        <v>705B</v>
      </c>
      <c r="D17" s="9" t="str">
        <f>'1'!D17</f>
        <v>DLA</v>
      </c>
      <c r="E17" s="9">
        <f>'1'!E17</f>
        <v>5</v>
      </c>
      <c r="F17" s="9">
        <v>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67</v>
      </c>
      <c r="G28" s="17">
        <f>SUM(G14:G27)</f>
        <v>0</v>
      </c>
      <c r="H28" s="18">
        <f>SUM(F28:G28)/E28</f>
        <v>0.88157894736842102</v>
      </c>
      <c r="I28" s="17">
        <f t="shared" si="0"/>
        <v>9</v>
      </c>
      <c r="J28" s="18">
        <f t="shared" ref="J28" si="3">I28/E28</f>
        <v>0.11842105263157894</v>
      </c>
      <c r="K28" s="17">
        <f>SUM(K14:K27)</f>
        <v>0</v>
      </c>
      <c r="L28" s="18">
        <f t="shared" si="1"/>
        <v>0</v>
      </c>
      <c r="M28" s="17">
        <f>AVERAGE(M14:M27)</f>
        <v>73.25</v>
      </c>
      <c r="N28" s="19">
        <f>AVERAGE(N14:N27)</f>
        <v>0.73250000000000004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5" zoomScaleNormal="100" zoomScaleSheetLayoutView="100" workbookViewId="0">
      <selection activeCell="A18" sqref="A18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TEORIA GENERAL DE LA ADMINISTRACION</v>
      </c>
      <c r="B14" s="9" t="s">
        <v>42</v>
      </c>
      <c r="C14" s="9" t="str">
        <f>'1'!C14</f>
        <v>105B</v>
      </c>
      <c r="D14" s="9" t="str">
        <f>'1'!D14</f>
        <v>DLA</v>
      </c>
      <c r="E14" s="9">
        <v>35</v>
      </c>
      <c r="F14" s="9">
        <v>25</v>
      </c>
      <c r="G14" s="9"/>
      <c r="H14" s="10">
        <f t="shared" ref="H14:H17" si="0">F14/E14</f>
        <v>0.7142857142857143</v>
      </c>
      <c r="I14" s="9">
        <f t="shared" ref="I14:I29" si="1">(E14-SUM(F14:G14))-K14</f>
        <v>10</v>
      </c>
      <c r="J14" s="10">
        <f t="shared" ref="J14:J29" si="2">I14/E14</f>
        <v>0.2857142857142857</v>
      </c>
      <c r="K14" s="9">
        <v>0</v>
      </c>
      <c r="L14" s="10">
        <f t="shared" ref="L14:L29" si="3">K14/E14</f>
        <v>0</v>
      </c>
      <c r="M14" s="9">
        <v>71</v>
      </c>
      <c r="N14" s="15">
        <v>1</v>
      </c>
    </row>
    <row r="15" spans="1:14" s="11" customFormat="1" x14ac:dyDescent="0.2">
      <c r="A15" s="9" t="str">
        <f>'1'!A15</f>
        <v>TALLER DE INVESTIGACION I</v>
      </c>
      <c r="B15" s="9" t="s">
        <v>42</v>
      </c>
      <c r="C15" s="9" t="str">
        <f>'1'!C15</f>
        <v>605A</v>
      </c>
      <c r="D15" s="9" t="str">
        <f>'1'!D15</f>
        <v>DLA</v>
      </c>
      <c r="E15" s="9">
        <v>27</v>
      </c>
      <c r="F15" s="9">
        <v>18</v>
      </c>
      <c r="G15" s="9"/>
      <c r="H15" s="10">
        <f t="shared" si="0"/>
        <v>0.66666666666666663</v>
      </c>
      <c r="I15" s="9">
        <f t="shared" si="1"/>
        <v>9</v>
      </c>
      <c r="J15" s="10">
        <f t="shared" si="2"/>
        <v>0.33333333333333331</v>
      </c>
      <c r="K15" s="9">
        <v>0</v>
      </c>
      <c r="L15" s="10">
        <f t="shared" si="3"/>
        <v>0</v>
      </c>
      <c r="M15" s="9">
        <v>67</v>
      </c>
      <c r="N15" s="15">
        <v>1</v>
      </c>
    </row>
    <row r="16" spans="1:14" s="11" customFormat="1" x14ac:dyDescent="0.2">
      <c r="A16" s="9" t="str">
        <f>'1'!A16</f>
        <v>PROCESOS DE DIRECCIÓN</v>
      </c>
      <c r="B16" s="9" t="s">
        <v>42</v>
      </c>
      <c r="C16" s="9" t="str">
        <f>'1'!C16</f>
        <v>705A</v>
      </c>
      <c r="D16" s="9" t="str">
        <f>'1'!D16</f>
        <v>DLA</v>
      </c>
      <c r="E16" s="9">
        <v>28</v>
      </c>
      <c r="F16" s="9">
        <v>19</v>
      </c>
      <c r="G16" s="9"/>
      <c r="H16" s="10">
        <f t="shared" si="0"/>
        <v>0.6785714285714286</v>
      </c>
      <c r="I16" s="9">
        <f t="shared" si="1"/>
        <v>9</v>
      </c>
      <c r="J16" s="10">
        <f t="shared" si="2"/>
        <v>0.32142857142857145</v>
      </c>
      <c r="K16" s="9">
        <v>0</v>
      </c>
      <c r="L16" s="10">
        <f t="shared" si="3"/>
        <v>0</v>
      </c>
      <c r="M16" s="9">
        <v>68</v>
      </c>
      <c r="N16" s="15">
        <v>1</v>
      </c>
    </row>
    <row r="17" spans="1:14" s="11" customFormat="1" x14ac:dyDescent="0.2">
      <c r="A17" s="9" t="str">
        <f>'1'!A17</f>
        <v>PROCESOS DE DIRECCIÓN</v>
      </c>
      <c r="B17" s="9" t="s">
        <v>42</v>
      </c>
      <c r="C17" s="9" t="str">
        <f>'1'!C17</f>
        <v>705B</v>
      </c>
      <c r="D17" s="9" t="str">
        <f>'1'!D17</f>
        <v>DLA</v>
      </c>
      <c r="E17" s="9">
        <f>'1'!E17</f>
        <v>5</v>
      </c>
      <c r="F17" s="9">
        <v>37</v>
      </c>
      <c r="G17" s="9"/>
      <c r="H17" s="10">
        <f t="shared" si="0"/>
        <v>7.4</v>
      </c>
      <c r="I17" s="9">
        <f t="shared" si="1"/>
        <v>-32</v>
      </c>
      <c r="J17" s="10">
        <f t="shared" si="2"/>
        <v>-6.4</v>
      </c>
      <c r="K17" s="9">
        <v>0</v>
      </c>
      <c r="L17" s="10">
        <f t="shared" si="3"/>
        <v>0</v>
      </c>
      <c r="M17" s="9">
        <v>95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95</v>
      </c>
      <c r="F29" s="17">
        <f>SUM(F14:F28)</f>
        <v>99</v>
      </c>
      <c r="G29" s="17">
        <f>SUM(G14:G28)</f>
        <v>0</v>
      </c>
      <c r="H29" s="18">
        <f>SUM(F29:G29)/E29</f>
        <v>1.0421052631578946</v>
      </c>
      <c r="I29" s="17">
        <f t="shared" si="1"/>
        <v>-4</v>
      </c>
      <c r="J29" s="18">
        <f t="shared" si="2"/>
        <v>-4.2105263157894736E-2</v>
      </c>
      <c r="K29" s="17">
        <f>SUM(K14:K28)</f>
        <v>0</v>
      </c>
      <c r="L29" s="18">
        <f t="shared" si="3"/>
        <v>0</v>
      </c>
      <c r="M29" s="17">
        <f>AVERAGE(M14:M28)</f>
        <v>75.25</v>
      </c>
      <c r="N29" s="19">
        <f>AVERAGE(N14:N28)</f>
        <v>1</v>
      </c>
    </row>
    <row r="31" spans="1:14" ht="120" customHeight="1" x14ac:dyDescent="0.2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">
      <c r="A33" s="12"/>
    </row>
    <row r="34" spans="1:10" x14ac:dyDescent="0.2">
      <c r="B34" s="26" t="s">
        <v>27</v>
      </c>
      <c r="C34" s="26"/>
      <c r="D34" s="26"/>
      <c r="G34" s="27" t="s">
        <v>28</v>
      </c>
      <c r="H34" s="27"/>
      <c r="I34" s="27"/>
      <c r="J34" s="27"/>
    </row>
    <row r="35" spans="1:10" ht="62.25" customHeight="1" x14ac:dyDescent="0.2">
      <c r="B35" s="28"/>
      <c r="C35" s="28"/>
      <c r="D35" s="28"/>
      <c r="G35" s="29"/>
      <c r="H35" s="29"/>
      <c r="I35" s="29"/>
      <c r="J35" s="29"/>
    </row>
    <row r="36" spans="1:10" hidden="1" x14ac:dyDescent="0.2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"/>
    <row r="38" spans="1:10" ht="45" customHeight="1" x14ac:dyDescent="0.2">
      <c r="B38" s="23" t="str">
        <f>B10</f>
        <v>MCA. LUCILA MARÍN SANTOS</v>
      </c>
      <c r="C38" s="23"/>
      <c r="D38" s="23"/>
      <c r="E38" s="13"/>
      <c r="F38" s="13"/>
      <c r="G38" s="23" t="s">
        <v>37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7"/>
  <sheetViews>
    <sheetView topLeftCell="A11" zoomScaleNormal="100" zoomScaleSheetLayoutView="100" workbookViewId="0">
      <selection activeCell="A18" sqref="A18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6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6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6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6" s="11" customFormat="1" ht="25.5" x14ac:dyDescent="0.2">
      <c r="A14" s="9" t="str">
        <f>'1'!A14</f>
        <v>TEORIA GENERAL DE LA ADMINISTRACION</v>
      </c>
      <c r="B14" s="9"/>
      <c r="C14" s="9" t="str">
        <f>'1'!C14</f>
        <v>105B</v>
      </c>
      <c r="D14" s="9" t="str">
        <f>'1'!D14</f>
        <v>DLA</v>
      </c>
      <c r="E14" s="9">
        <v>35</v>
      </c>
      <c r="F14" s="9"/>
      <c r="G14" s="9"/>
      <c r="H14" s="10">
        <f t="shared" ref="H14:H17" si="0">F14/E14</f>
        <v>0</v>
      </c>
      <c r="I14" s="9"/>
      <c r="J14" s="10">
        <v>0</v>
      </c>
      <c r="K14" s="9">
        <v>0</v>
      </c>
      <c r="L14" s="10">
        <f t="shared" ref="L14:L28" si="1">K14/E14</f>
        <v>0</v>
      </c>
      <c r="M14" s="9"/>
      <c r="N14" s="15"/>
    </row>
    <row r="15" spans="1:16" s="11" customFormat="1" x14ac:dyDescent="0.2">
      <c r="A15" s="9" t="str">
        <f>'1'!A15</f>
        <v>TALLER DE INVESTIGACION I</v>
      </c>
      <c r="B15" s="9"/>
      <c r="C15" s="9" t="str">
        <f>'1'!C15</f>
        <v>605A</v>
      </c>
      <c r="D15" s="9" t="str">
        <f>'1'!D15</f>
        <v>DLA</v>
      </c>
      <c r="E15" s="9">
        <v>27</v>
      </c>
      <c r="F15" s="9"/>
      <c r="G15" s="9"/>
      <c r="H15" s="10">
        <f t="shared" si="0"/>
        <v>0</v>
      </c>
      <c r="I15" s="9"/>
      <c r="J15" s="10">
        <v>0</v>
      </c>
      <c r="K15" s="9">
        <v>0</v>
      </c>
      <c r="L15" s="10">
        <f t="shared" si="1"/>
        <v>0</v>
      </c>
      <c r="M15" s="41"/>
      <c r="N15" s="42"/>
      <c r="O15" s="42"/>
      <c r="P15" s="42"/>
    </row>
    <row r="16" spans="1:16" s="11" customFormat="1" x14ac:dyDescent="0.2">
      <c r="A16" s="9" t="str">
        <f>'1'!A16</f>
        <v>PROCESOS DE DIRECCIÓN</v>
      </c>
      <c r="B16" s="9"/>
      <c r="C16" s="9" t="str">
        <f>'1'!C16</f>
        <v>705A</v>
      </c>
      <c r="D16" s="9" t="str">
        <f>'1'!D16</f>
        <v>DLA</v>
      </c>
      <c r="E16" s="9">
        <v>28</v>
      </c>
      <c r="F16" s="9"/>
      <c r="G16" s="9"/>
      <c r="H16" s="10">
        <f t="shared" si="0"/>
        <v>0</v>
      </c>
      <c r="I16" s="9"/>
      <c r="J16" s="10">
        <v>0</v>
      </c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705B</v>
      </c>
      <c r="D17" s="9" t="str">
        <f>'1'!D17</f>
        <v>DLA</v>
      </c>
      <c r="E17" s="9">
        <f>'1'!E17</f>
        <v>5</v>
      </c>
      <c r="F17" s="9"/>
      <c r="G17" s="9"/>
      <c r="H17" s="10">
        <f t="shared" si="0"/>
        <v>0</v>
      </c>
      <c r="I17" s="9"/>
      <c r="J17" s="10">
        <v>0</v>
      </c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95</v>
      </c>
      <c r="J28" s="18">
        <f t="shared" ref="J28" si="3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2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G37:J37"/>
    <mergeCell ref="M12:M13"/>
    <mergeCell ref="M15:P15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110" zoomScaleNormal="11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TEORIA GENERAL DE LA ADMINISTRACION</v>
      </c>
      <c r="B14" s="9"/>
      <c r="C14" s="9" t="str">
        <f>'1'!C14</f>
        <v>105B</v>
      </c>
      <c r="D14" s="9" t="str">
        <f>'1'!D14</f>
        <v>DLA</v>
      </c>
      <c r="E14" s="9">
        <v>35</v>
      </c>
      <c r="F14" s="9">
        <v>27</v>
      </c>
      <c r="G14" s="9"/>
      <c r="H14" s="10">
        <f t="shared" ref="H14:H27" si="0">F14/E14</f>
        <v>0.77142857142857146</v>
      </c>
      <c r="I14" s="9">
        <f t="shared" ref="I14:I28" si="1">(E14-SUM(F14:G14))-K14</f>
        <v>8</v>
      </c>
      <c r="J14" s="10">
        <f t="shared" ref="J14:J28" si="2">I14/E14</f>
        <v>0.22857142857142856</v>
      </c>
      <c r="K14" s="9">
        <v>0</v>
      </c>
      <c r="L14" s="10">
        <f t="shared" ref="L14:L28" si="3">K14/E14</f>
        <v>0</v>
      </c>
      <c r="M14" s="9">
        <v>76</v>
      </c>
      <c r="N14" s="15">
        <v>0.77</v>
      </c>
    </row>
    <row r="15" spans="1:14" s="11" customFormat="1" x14ac:dyDescent="0.2">
      <c r="A15" s="9" t="str">
        <f>'1'!A15</f>
        <v>TALLER DE INVESTIGACION I</v>
      </c>
      <c r="B15" s="9"/>
      <c r="C15" s="9" t="str">
        <f>'1'!C15</f>
        <v>605A</v>
      </c>
      <c r="D15" s="9" t="str">
        <f>'1'!D15</f>
        <v>DLA</v>
      </c>
      <c r="E15" s="9">
        <v>27</v>
      </c>
      <c r="F15" s="9">
        <v>18</v>
      </c>
      <c r="G15" s="9"/>
      <c r="H15" s="10">
        <f t="shared" si="0"/>
        <v>0.66666666666666663</v>
      </c>
      <c r="I15" s="9">
        <f t="shared" si="1"/>
        <v>9</v>
      </c>
      <c r="J15" s="10">
        <f t="shared" si="2"/>
        <v>0.33333333333333331</v>
      </c>
      <c r="K15" s="9">
        <v>0</v>
      </c>
      <c r="L15" s="10">
        <f t="shared" si="3"/>
        <v>0</v>
      </c>
      <c r="M15" s="9">
        <v>51</v>
      </c>
      <c r="N15" s="15">
        <v>0.67</v>
      </c>
    </row>
    <row r="16" spans="1:14" s="11" customFormat="1" x14ac:dyDescent="0.2">
      <c r="A16" s="9" t="str">
        <f>'1'!A16</f>
        <v>PROCESOS DE DIRECCIÓN</v>
      </c>
      <c r="B16" s="9"/>
      <c r="C16" s="9" t="str">
        <f>'1'!C16</f>
        <v>705A</v>
      </c>
      <c r="D16" s="9" t="str">
        <f>'1'!D16</f>
        <v>DLA</v>
      </c>
      <c r="E16" s="9">
        <v>28</v>
      </c>
      <c r="F16" s="9">
        <v>23</v>
      </c>
      <c r="G16" s="9"/>
      <c r="H16" s="10">
        <f t="shared" si="0"/>
        <v>0.8214285714285714</v>
      </c>
      <c r="I16" s="9">
        <f t="shared" si="1"/>
        <v>5</v>
      </c>
      <c r="J16" s="10">
        <f t="shared" si="2"/>
        <v>0.17857142857142858</v>
      </c>
      <c r="K16" s="9">
        <v>0</v>
      </c>
      <c r="L16" s="10">
        <f t="shared" si="3"/>
        <v>0</v>
      </c>
      <c r="M16" s="9">
        <v>80</v>
      </c>
      <c r="N16" s="15">
        <v>0.79</v>
      </c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705B</v>
      </c>
      <c r="D17" s="9" t="str">
        <f>'1'!D17</f>
        <v>DLA</v>
      </c>
      <c r="E17" s="9">
        <f>'1'!E17</f>
        <v>5</v>
      </c>
      <c r="F17" s="9">
        <v>37</v>
      </c>
      <c r="G17" s="9"/>
      <c r="H17" s="10">
        <f t="shared" si="0"/>
        <v>7.4</v>
      </c>
      <c r="I17" s="9">
        <f t="shared" si="1"/>
        <v>-32</v>
      </c>
      <c r="J17" s="10">
        <f t="shared" si="2"/>
        <v>-6.4</v>
      </c>
      <c r="K17" s="9">
        <v>0</v>
      </c>
      <c r="L17" s="10">
        <f t="shared" si="3"/>
        <v>0</v>
      </c>
      <c r="M17" s="9">
        <v>93</v>
      </c>
      <c r="N17" s="15">
        <v>0.92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>
        <v>17</v>
      </c>
      <c r="G18" s="9"/>
      <c r="H18" s="10" t="e">
        <f t="shared" si="0"/>
        <v>#DIV/0!</v>
      </c>
      <c r="I18" s="9">
        <f t="shared" si="1"/>
        <v>-17</v>
      </c>
      <c r="J18" s="10" t="e">
        <f t="shared" si="2"/>
        <v>#DIV/0!</v>
      </c>
      <c r="K18" s="9">
        <v>0</v>
      </c>
      <c r="L18" s="10" t="e">
        <f t="shared" si="3"/>
        <v>#DIV/0!</v>
      </c>
      <c r="M18" s="9">
        <v>88</v>
      </c>
      <c r="N18" s="15">
        <v>0.89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122</v>
      </c>
      <c r="G28" s="17">
        <f>SUM(G14:G27)</f>
        <v>0</v>
      </c>
      <c r="H28" s="18">
        <f>SUM(F28:G28)/E28</f>
        <v>1.2842105263157895</v>
      </c>
      <c r="I28" s="17">
        <f t="shared" si="1"/>
        <v>-27</v>
      </c>
      <c r="J28" s="18">
        <f t="shared" si="2"/>
        <v>-0.28421052631578947</v>
      </c>
      <c r="K28" s="17">
        <f>SUM(K14:K27)</f>
        <v>0</v>
      </c>
      <c r="L28" s="18">
        <f t="shared" si="3"/>
        <v>0</v>
      </c>
      <c r="M28" s="17">
        <f>AVERAGE(M14:M27)</f>
        <v>77.599999999999994</v>
      </c>
      <c r="N28" s="19">
        <f>AVERAGE(N14:N27)</f>
        <v>0.80800000000000005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dcterms:created xsi:type="dcterms:W3CDTF">2021-11-22T14:45:25Z</dcterms:created>
  <dcterms:modified xsi:type="dcterms:W3CDTF">2023-11-08T19:15:11Z</dcterms:modified>
  <cp:category/>
  <cp:contentStatus/>
</cp:coreProperties>
</file>