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REPORTE PARCIAL Y FINAL\"/>
    </mc:Choice>
  </mc:AlternateContent>
  <bookViews>
    <workbookView xWindow="-120" yWindow="-120" windowWidth="12240" windowHeight="864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3" l="1"/>
  <c r="L15" i="22" l="1"/>
  <c r="I15" i="22"/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8" i="23" s="1"/>
  <c r="L8" i="23"/>
  <c r="H8" i="23"/>
  <c r="E8" i="23"/>
  <c r="A16" i="22"/>
  <c r="C16" i="22"/>
  <c r="D16" i="22"/>
  <c r="L16" i="22"/>
  <c r="A17" i="22"/>
  <c r="C17" i="22"/>
  <c r="D17" i="22"/>
  <c r="E17" i="22"/>
  <c r="I17" i="22" s="1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E28" i="24"/>
  <c r="L14" i="23"/>
  <c r="L15" i="23"/>
  <c r="L16" i="23"/>
  <c r="L17" i="23"/>
  <c r="E29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<sst xmlns="http://schemas.openxmlformats.org/spreadsheetml/2006/main" count="193" uniqueCount="48">
  <si>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</si>
  <si>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</si>
  <si>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</si>
  <si>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</si>
  <si>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</si>
  <si>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</si>
  <si>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</si>
  <si>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</si>
  <si>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</si>
  <si>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</si>
  <si>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</si>
  <si>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</si>
  <si>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</si>
  <si>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</si>
  <si>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</si>
  <si>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</si>
  <si>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</si>
  <si>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</si>
  <si>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</si>
  <si>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</si>
  <si>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</si>
  <si>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</si>
  <si>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</si>
  <si>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</si>
  <si>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</si>
  <si>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</si>
  <si>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</si>
  <si>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</si>
  <si>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</si>
  <si>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</si>
  <si>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</si>
  <si>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</si>
  <si>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</si>
  <si>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</si>
  <si>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</si>
  <si>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PROCESOS DE DIRECCIÓN</t>
  </si>
  <si>
    <t>705A</t>
  </si>
  <si>
    <t>L.C. MANUEL DE JESÚS CANO BUSTAMANTE</t>
  </si>
  <si>
    <t>705B</t>
  </si>
  <si>
    <t>105B</t>
  </si>
  <si>
    <t>SEP 22 - ENE 23</t>
  </si>
  <si>
    <t>II</t>
  </si>
  <si>
    <t>III</t>
  </si>
  <si>
    <t>TEORIA GENERAL DE LA ADMINISTRACION</t>
  </si>
  <si>
    <t>TALLER DE INVESTIGACION I</t>
  </si>
  <si>
    <t>605A</t>
  </si>
  <si>
    <t>605B</t>
  </si>
  <si>
    <t>TALLER DE INVESTIGACIÓN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</si>
</sst>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4" fillId="0" borderId="15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2" zoomScaleNormal="10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2</v>
      </c>
      <c r="I8" s="35" t="s">
        <v>7</v>
      </c>
      <c r="J8" s="35"/>
      <c r="K8" s="35"/>
      <c r="L8" s="29" t="s">
        <v>40</v>
      </c>
      <c r="M8" s="29"/>
      <c r="N8" s="29"/>
    </row>
    <row r="10" spans="1:17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7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  <c r="P13" s="1">
        <v>27</v>
      </c>
      <c r="Q13" s="1">
        <f>P13/P14</f>
        <v>0.84375</v>
      </c>
    </row>
    <row r="14" spans="1:17" s="11" customFormat="1" ht="25.5" x14ac:dyDescent="0.2">
      <c r="A14" s="8" t="s">
        <v>43</v>
      </c>
      <c r="B14" s="9" t="s">
        <v>21</v>
      </c>
      <c r="C14" s="9" t="s">
        <v>39</v>
      </c>
      <c r="D14" s="9" t="s">
        <v>31</v>
      </c>
      <c r="E14" s="9">
        <v>30</v>
      </c>
      <c r="F14" s="9">
        <v>27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0.9</v>
      </c>
      <c r="P14" s="11">
        <v>32</v>
      </c>
    </row>
    <row r="15" spans="1:17" s="11" customFormat="1" x14ac:dyDescent="0.2">
      <c r="A15" s="8" t="s">
        <v>44</v>
      </c>
      <c r="B15" s="9" t="s">
        <v>21</v>
      </c>
      <c r="C15" s="9" t="s">
        <v>45</v>
      </c>
      <c r="D15" s="9" t="s">
        <v>31</v>
      </c>
      <c r="E15" s="9">
        <v>7</v>
      </c>
      <c r="F15" s="9">
        <v>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7" s="11" customFormat="1" x14ac:dyDescent="0.2">
      <c r="A16" s="8" t="s">
        <v>35</v>
      </c>
      <c r="B16" s="9" t="s">
        <v>21</v>
      </c>
      <c r="C16" s="9" t="s">
        <v>36</v>
      </c>
      <c r="D16" s="9" t="s">
        <v>31</v>
      </c>
      <c r="E16" s="9">
        <v>34</v>
      </c>
      <c r="F16" s="9">
        <v>30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83</v>
      </c>
      <c r="N16" s="15">
        <v>0.64</v>
      </c>
    </row>
    <row r="17" spans="1:14" s="11" customFormat="1" x14ac:dyDescent="0.2">
      <c r="A17" s="8" t="s">
        <v>35</v>
      </c>
      <c r="B17" s="9" t="s">
        <v>21</v>
      </c>
      <c r="C17" s="9" t="s">
        <v>38</v>
      </c>
      <c r="D17" s="9" t="s">
        <v>31</v>
      </c>
      <c r="E17" s="9">
        <v>5</v>
      </c>
      <c r="F17" s="9">
        <v>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69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93.25</v>
      </c>
      <c r="N28" s="19">
        <f>AVERAGE(N14:N27)</f>
        <v>0.88500000000000001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Normal="10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21" t="str">
        <f>'1'!A14</f>
        <v>TEORIA GENERAL DE LA ADMINISTRACION</v>
      </c>
      <c r="B14" s="9" t="s">
        <v>42</v>
      </c>
      <c r="C14" s="9" t="str">
        <f>'1'!C14</f>
        <v>105B</v>
      </c>
      <c r="D14" s="9" t="str">
        <f>'1'!D14</f>
        <v>DLA</v>
      </c>
      <c r="E14" s="9">
        <v>30</v>
      </c>
      <c r="F14" s="9">
        <v>25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82</v>
      </c>
      <c r="N14" s="15">
        <v>0.77</v>
      </c>
    </row>
    <row r="15" spans="1:14" s="11" customFormat="1" x14ac:dyDescent="0.2">
      <c r="A15" s="8" t="s">
        <v>47</v>
      </c>
      <c r="B15" s="9" t="s">
        <v>41</v>
      </c>
      <c r="C15" s="9" t="s">
        <v>46</v>
      </c>
      <c r="D15" s="9" t="s">
        <v>31</v>
      </c>
      <c r="E15" s="9">
        <v>7</v>
      </c>
      <c r="F15" s="9">
        <v>4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si="1"/>
        <v>0</v>
      </c>
      <c r="M15" s="9">
        <v>51</v>
      </c>
      <c r="N15" s="15">
        <v>0.56999999999999995</v>
      </c>
    </row>
    <row r="16" spans="1:14" s="11" customFormat="1" x14ac:dyDescent="0.2">
      <c r="A16" s="21" t="str">
        <f>'1'!A16</f>
        <v>PROCESOS DE DIRECCIÓN</v>
      </c>
      <c r="B16" s="9" t="s">
        <v>42</v>
      </c>
      <c r="C16" s="9" t="str">
        <f>'1'!C16</f>
        <v>705A</v>
      </c>
      <c r="D16" s="9" t="str">
        <f>'1'!D16</f>
        <v>DLA</v>
      </c>
      <c r="E16" s="9"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98</v>
      </c>
      <c r="N16" s="15">
        <v>0.94</v>
      </c>
    </row>
    <row r="17" spans="1:14" s="11" customFormat="1" x14ac:dyDescent="0.2">
      <c r="A17" s="21" t="str">
        <f>'1'!A17</f>
        <v>PROCESOS DE DIRECCIÓN</v>
      </c>
      <c r="B17" s="9" t="s">
        <v>42</v>
      </c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92</v>
      </c>
      <c r="N17" s="15">
        <v>0.6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68</v>
      </c>
      <c r="G28" s="17">
        <f>SUM(G14:G27)</f>
        <v>0</v>
      </c>
      <c r="H28" s="18">
        <f>SUM(F28:G28)/E28</f>
        <v>0.89473684210526316</v>
      </c>
      <c r="I28" s="17">
        <f t="shared" si="0"/>
        <v>8</v>
      </c>
      <c r="J28" s="18">
        <f t="shared" ref="J28" si="3">I28/E28</f>
        <v>0.10526315789473684</v>
      </c>
      <c r="K28" s="17">
        <f>SUM(K14:K27)</f>
        <v>0</v>
      </c>
      <c r="L28" s="18">
        <f t="shared" si="1"/>
        <v>0</v>
      </c>
      <c r="M28" s="17">
        <f>AVERAGE(M14:M27)</f>
        <v>80.75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2" zoomScaleNormal="100" zoomScaleSheetLayoutView="100" workbookViewId="0">
      <selection activeCell="M17" activeCellId="1" sqref="M17:N17 M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TEORIA GENERAL DE LA ADMINISTRACION</v>
      </c>
      <c r="B14" s="9" t="s">
        <v>42</v>
      </c>
      <c r="C14" s="9" t="str">
        <f>'1'!C14</f>
        <v>105B</v>
      </c>
      <c r="D14" s="9" t="str">
        <f>'1'!D14</f>
        <v>DLA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f t="shared" ref="L14:L29" si="0">K14/E14</f>
        <v>0</v>
      </c>
      <c r="M14" s="9">
        <v>82</v>
      </c>
      <c r="N14" s="15">
        <v>0.77</v>
      </c>
    </row>
    <row r="15" spans="1:14" s="11" customFormat="1" x14ac:dyDescent="0.2">
      <c r="A15" s="9" t="str">
        <f>'1'!A15</f>
        <v>TALLER DE INVESTIGACION I</v>
      </c>
      <c r="B15" s="9" t="s">
        <v>41</v>
      </c>
      <c r="C15" s="9" t="str">
        <f>'1'!C15</f>
        <v>605A</v>
      </c>
      <c r="D15" s="9" t="str">
        <f>'1'!D15</f>
        <v>DLA</v>
      </c>
      <c r="E15" s="9">
        <v>7</v>
      </c>
      <c r="F15" s="9">
        <v>4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51</v>
      </c>
      <c r="N15" s="15">
        <v>0.56999999999999995</v>
      </c>
    </row>
    <row r="16" spans="1:14" s="11" customFormat="1" x14ac:dyDescent="0.2">
      <c r="A16" s="9" t="str">
        <f>'1'!A16</f>
        <v>PROCESOS DE DIRECCIÓN</v>
      </c>
      <c r="B16" s="9" t="s">
        <v>42</v>
      </c>
      <c r="C16" s="9" t="str">
        <f>'1'!C16</f>
        <v>705A</v>
      </c>
      <c r="D16" s="9" t="str">
        <f>'1'!D16</f>
        <v>DLA</v>
      </c>
      <c r="E16" s="9">
        <v>34</v>
      </c>
      <c r="F16" s="9">
        <v>34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98</v>
      </c>
      <c r="N16" s="15">
        <v>0.94</v>
      </c>
    </row>
    <row r="17" spans="1:14" s="11" customFormat="1" x14ac:dyDescent="0.2">
      <c r="A17" s="9" t="str">
        <f>'1'!A17</f>
        <v>PROCESOS DE DIRECCIÓN</v>
      </c>
      <c r="B17" s="9" t="s">
        <v>42</v>
      </c>
      <c r="C17" s="9" t="str">
        <f>'1'!C17</f>
        <v>705B</v>
      </c>
      <c r="D17" s="9" t="str">
        <f>'1'!D17</f>
        <v>DLA</v>
      </c>
      <c r="E17" s="9">
        <v>5</v>
      </c>
      <c r="F17" s="9">
        <v>5</v>
      </c>
      <c r="G17" s="9"/>
      <c r="H17" s="10"/>
      <c r="I17" s="9">
        <f t="shared" ref="I14:I17" si="1">(E17-SUM(F17:G17))-K17</f>
        <v>0</v>
      </c>
      <c r="J17" s="10"/>
      <c r="K17" s="9">
        <v>0</v>
      </c>
      <c r="L17" s="10">
        <f t="shared" si="0"/>
        <v>0</v>
      </c>
      <c r="M17" s="9">
        <v>92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76</v>
      </c>
      <c r="F29" s="17">
        <f>SUM(F14:F28)</f>
        <v>68</v>
      </c>
      <c r="G29" s="17">
        <f>SUM(G14:G28)</f>
        <v>0</v>
      </c>
      <c r="H29" s="18">
        <f>SUM(F29:G29)/E29</f>
        <v>0.89473684210526316</v>
      </c>
      <c r="I29" s="17">
        <f t="shared" ref="I14:I29" si="2">(E29-SUM(F29:G29))-K29</f>
        <v>8</v>
      </c>
      <c r="J29" s="18">
        <f t="shared" ref="J14:J29" si="3">I29/E29</f>
        <v>0.10526315789473684</v>
      </c>
      <c r="K29" s="17">
        <f>SUM(K14:K28)</f>
        <v>0</v>
      </c>
      <c r="L29" s="18">
        <f t="shared" si="0"/>
        <v>0</v>
      </c>
      <c r="M29" s="17">
        <f>AVERAGE(M14:M28)</f>
        <v>80.75</v>
      </c>
      <c r="N29" s="19">
        <f>AVERAGE(N14:N28)</f>
        <v>0.72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"/>
    <row r="38" spans="1:10" ht="45" customHeight="1" x14ac:dyDescent="0.2">
      <c r="B38" s="23" t="str">
        <f>B10</f>
        <v>MCA. LUCILA MARÍN SANTOS</v>
      </c>
      <c r="C38" s="23"/>
      <c r="D38" s="23"/>
      <c r="E38" s="13"/>
      <c r="F38" s="13"/>
      <c r="G38" s="23" t="s">
        <v>37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12" zoomScaleNormal="100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4" width="11.42578125" style="1"/>
    <col min="15" max="16" width="11.42578125" style="1" hidden="1" customWidth="1"/>
    <col min="17" max="16384" width="11.42578125" style="1"/>
  </cols>
  <sheetData>
    <row r="1" spans="1:17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7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7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7" s="11" customFormat="1" ht="25.5" x14ac:dyDescent="0.2">
      <c r="A14" s="9" t="str">
        <f>'1'!A14</f>
        <v>TEORIA GENERAL DE LA ADMINISTRACION</v>
      </c>
      <c r="B14" s="9"/>
      <c r="C14" s="9" t="str">
        <f>'1'!C14</f>
        <v>105B</v>
      </c>
      <c r="D14" s="9" t="str">
        <f>'1'!D14</f>
        <v>DLA</v>
      </c>
      <c r="E14" s="9">
        <v>30</v>
      </c>
      <c r="F14" s="9">
        <v>25</v>
      </c>
      <c r="G14" s="9"/>
      <c r="H14" s="10">
        <v>0</v>
      </c>
      <c r="I14" s="9">
        <v>5</v>
      </c>
      <c r="J14" s="10">
        <v>0</v>
      </c>
      <c r="K14" s="9">
        <v>0</v>
      </c>
      <c r="L14" s="10">
        <f t="shared" ref="L14:L28" si="0">K14/E14</f>
        <v>0</v>
      </c>
      <c r="M14" s="41">
        <v>82</v>
      </c>
      <c r="N14" s="42">
        <v>0.77</v>
      </c>
    </row>
    <row r="15" spans="1:17" s="11" customFormat="1" x14ac:dyDescent="0.2">
      <c r="A15" s="9" t="str">
        <f>'1'!A15</f>
        <v>TALLER DE INVESTIGACION I</v>
      </c>
      <c r="B15" s="9"/>
      <c r="C15" s="9" t="str">
        <f>'1'!C15</f>
        <v>605A</v>
      </c>
      <c r="D15" s="9" t="str">
        <f>'1'!D15</f>
        <v>DLA</v>
      </c>
      <c r="E15" s="9">
        <v>7</v>
      </c>
      <c r="F15" s="9">
        <v>4</v>
      </c>
      <c r="G15" s="9"/>
      <c r="H15" s="10">
        <v>0</v>
      </c>
      <c r="I15" s="9">
        <v>3</v>
      </c>
      <c r="J15" s="10">
        <v>0</v>
      </c>
      <c r="K15" s="9">
        <v>0</v>
      </c>
      <c r="L15" s="10">
        <f t="shared" si="0"/>
        <v>0</v>
      </c>
      <c r="M15" s="9">
        <v>51</v>
      </c>
      <c r="N15" s="15">
        <v>0.56999999999999995</v>
      </c>
      <c r="O15" s="43"/>
      <c r="P15" s="44"/>
      <c r="Q15" s="45"/>
    </row>
    <row r="16" spans="1:17" s="11" customFormat="1" x14ac:dyDescent="0.2">
      <c r="A16" s="9" t="str">
        <f>'1'!A16</f>
        <v>PROCESOS DE DIRECCIÓN</v>
      </c>
      <c r="B16" s="9"/>
      <c r="C16" s="9" t="str">
        <f>'1'!C16</f>
        <v>705A</v>
      </c>
      <c r="D16" s="9" t="str">
        <f>'1'!D16</f>
        <v>DLA</v>
      </c>
      <c r="E16" s="9">
        <v>34</v>
      </c>
      <c r="F16" s="9">
        <v>34</v>
      </c>
      <c r="G16" s="9"/>
      <c r="H16" s="10">
        <v>0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98</v>
      </c>
      <c r="N16" s="15">
        <v>0.94</v>
      </c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705B</v>
      </c>
      <c r="D17" s="9" t="str">
        <f>'1'!D17</f>
        <v>DLA</v>
      </c>
      <c r="E17" s="9">
        <v>5</v>
      </c>
      <c r="F17" s="9">
        <v>5</v>
      </c>
      <c r="G17" s="9"/>
      <c r="H17" s="10">
        <v>0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92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68</v>
      </c>
      <c r="G28" s="17">
        <f>SUM(G14:G27)</f>
        <v>0</v>
      </c>
      <c r="H28" s="18">
        <f>SUM(F28:G28)/E28</f>
        <v>0.89473684210526316</v>
      </c>
      <c r="I28" s="17">
        <f t="shared" ref="I28" si="1">(E28-SUM(F28:G28))-K28</f>
        <v>8</v>
      </c>
      <c r="J28" s="18">
        <f t="shared" ref="J28" si="2">I28/E28</f>
        <v>0.10526315789473684</v>
      </c>
      <c r="K28" s="17">
        <f>SUM(K14:K27)</f>
        <v>0</v>
      </c>
      <c r="L28" s="18">
        <f t="shared" si="0"/>
        <v>0</v>
      </c>
      <c r="M28" s="17">
        <f>AVERAGE(M14:M27)</f>
        <v>80.75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TEORIA GENERAL DE LA ADMINISTRACION</v>
      </c>
      <c r="B14" s="9"/>
      <c r="C14" s="9" t="str">
        <f>'1'!C14</f>
        <v>105B</v>
      </c>
      <c r="D14" s="9" t="str">
        <f>'1'!D14</f>
        <v>DLA</v>
      </c>
      <c r="E14" s="9">
        <v>35</v>
      </c>
      <c r="F14" s="9">
        <v>27</v>
      </c>
      <c r="G14" s="9"/>
      <c r="H14" s="10">
        <f t="shared" ref="H14:H27" si="0">F14/E14</f>
        <v>0.77142857142857146</v>
      </c>
      <c r="I14" s="9">
        <f t="shared" ref="I14:I28" si="1">(E14-SUM(F14:G14))-K14</f>
        <v>8</v>
      </c>
      <c r="J14" s="10">
        <f t="shared" ref="J14:J28" si="2">I14/E14</f>
        <v>0.22857142857142856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x14ac:dyDescent="0.2">
      <c r="A15" s="9" t="str">
        <f>'1'!A15</f>
        <v>TALLER DE INVESTIGACION I</v>
      </c>
      <c r="B15" s="9"/>
      <c r="C15" s="9" t="str">
        <f>'1'!C15</f>
        <v>605A</v>
      </c>
      <c r="D15" s="9" t="str">
        <f>'1'!D15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x14ac:dyDescent="0.2">
      <c r="A16" s="9" t="str">
        <f>'1'!A16</f>
        <v>PROCESOS DE DIRECCIÓN</v>
      </c>
      <c r="B16" s="9"/>
      <c r="C16" s="9" t="str">
        <f>'1'!C16</f>
        <v>705A</v>
      </c>
      <c r="D16" s="9" t="str">
        <f>'1'!D16</f>
        <v>DLA</v>
      </c>
      <c r="E16" s="9">
        <v>28</v>
      </c>
      <c r="F16" s="9">
        <v>23</v>
      </c>
      <c r="G16" s="9"/>
      <c r="H16" s="10">
        <f t="shared" si="0"/>
        <v>0.8214285714285714</v>
      </c>
      <c r="I16" s="9">
        <f t="shared" si="1"/>
        <v>5</v>
      </c>
      <c r="J16" s="10">
        <f t="shared" si="2"/>
        <v>0.17857142857142858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37</v>
      </c>
      <c r="G17" s="9"/>
      <c r="H17" s="10">
        <f t="shared" si="0"/>
        <v>7.4</v>
      </c>
      <c r="I17" s="9">
        <f t="shared" si="1"/>
        <v>-32</v>
      </c>
      <c r="J17" s="10">
        <f t="shared" si="2"/>
        <v>-6.4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17</v>
      </c>
      <c r="G18" s="9"/>
      <c r="H18" s="10" t="e">
        <f t="shared" si="0"/>
        <v>#DIV/0!</v>
      </c>
      <c r="I18" s="9">
        <f t="shared" si="1"/>
        <v>-17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>
        <v>88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122</v>
      </c>
      <c r="G28" s="17">
        <f>SUM(G14:G27)</f>
        <v>0</v>
      </c>
      <c r="H28" s="18">
        <f>SUM(F28:G28)/E28</f>
        <v>1.2842105263157895</v>
      </c>
      <c r="I28" s="17">
        <f t="shared" si="1"/>
        <v>-27</v>
      </c>
      <c r="J28" s="18">
        <f t="shared" si="2"/>
        <v>-0.28421052631578947</v>
      </c>
      <c r="K28" s="17">
        <f>SUM(K14:K27)</f>
        <v>0</v>
      </c>
      <c r="L28" s="18">
        <f t="shared" si="3"/>
        <v>0</v>
      </c>
      <c r="M28" s="17">
        <f>AVERAGE(M14:M27)</f>
        <v>77.599999999999994</v>
      </c>
      <c r="N28" s="19">
        <f>AVERAGE(N14:N27)</f>
        <v>0.80800000000000005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2024-01-11T19:54:38Z</dcterms:modified>
  <cp:category/>
  <cp:contentStatus/>
</cp:coreProperties>
</file>