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REPORTE PARCIAL Y FINAL\"/>
    </mc:Choice>
  </mc:AlternateContent>
  <bookViews>
    <workbookView xWindow="-120" yWindow="-120" windowWidth="12240" windowHeight="864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'4'!$A$1:$N$38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A17" i="24"/>
  <c r="C17" i="24"/>
  <c r="D17" i="24"/>
  <c r="L17" i="24"/>
  <c r="A16" i="24"/>
  <c r="I17" i="23" l="1"/>
  <c r="L15" i="22" l="1"/>
  <c r="I15" i="22"/>
  <c r="Q13" i="10" l="1"/>
  <c r="N28" i="25"/>
  <c r="M28" i="25"/>
  <c r="K28" i="25"/>
  <c r="G28" i="25"/>
  <c r="F2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J14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D18" i="24"/>
  <c r="C18" i="24"/>
  <c r="A18" i="24"/>
  <c r="D16" i="24"/>
  <c r="C16" i="24"/>
  <c r="D15" i="24"/>
  <c r="C15" i="24"/>
  <c r="A15" i="24"/>
  <c r="D14" i="24"/>
  <c r="C14" i="24"/>
  <c r="A14" i="24"/>
  <c r="B10" i="24"/>
  <c r="B38" i="24" s="1"/>
  <c r="L8" i="24"/>
  <c r="H8" i="24"/>
  <c r="E8" i="24"/>
  <c r="N29" i="23"/>
  <c r="M29" i="23"/>
  <c r="K29" i="23"/>
  <c r="G29" i="23"/>
  <c r="F29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8" i="23" s="1"/>
  <c r="L8" i="23"/>
  <c r="H8" i="23"/>
  <c r="E8" i="23"/>
  <c r="A16" i="22"/>
  <c r="C16" i="22"/>
  <c r="D16" i="22"/>
  <c r="L16" i="22"/>
  <c r="A17" i="22"/>
  <c r="C17" i="22"/>
  <c r="D17" i="22"/>
  <c r="E17" i="22"/>
  <c r="I17" i="22" s="1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4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6" i="22" l="1"/>
  <c r="L14" i="25"/>
  <c r="L15" i="25"/>
  <c r="L16" i="25"/>
  <c r="L17" i="25"/>
  <c r="H14" i="25"/>
  <c r="H15" i="25"/>
  <c r="H16" i="25"/>
  <c r="H17" i="25"/>
  <c r="E28" i="25"/>
  <c r="L14" i="24"/>
  <c r="L15" i="24"/>
  <c r="L16" i="24"/>
  <c r="L18" i="24"/>
  <c r="E29" i="24"/>
  <c r="L14" i="23"/>
  <c r="L15" i="23"/>
  <c r="L16" i="23"/>
  <c r="L17" i="23"/>
  <c r="E29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9" i="23"/>
  <c r="J29" i="23" s="1"/>
  <c r="L29" i="23"/>
  <c r="H29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<sst xmlns="http://schemas.openxmlformats.org/spreadsheetml/2006/main" count="202" uniqueCount="50">
  <si>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</si>
  <si>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</si>
  <si>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</si>
  <si>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</si>
  <si>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</si>
  <si>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</si>
  <si>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</si>
  <si>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</si>
  <si>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</si>
  <si>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</si>
  <si>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</si>
  <si>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</si>
  <si>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</si>
  <si>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</si>
  <si>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</si>
  <si>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</si>
  <si>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</si>
  <si>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</si>
  <si>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</si>
  <si>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</si>
  <si>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</si>
  <si>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</si>
  <si>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</si>
  <si>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</si>
  <si>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</si>
  <si>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</si>
  <si>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</si>
  <si>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</si>
  <si>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</si>
  <si>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</si>
  <si>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</si>
  <si>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</si>
  <si>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</si>
  <si>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</si>
  <si>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LUCILA MARÍN SANTOS</t>
  </si>
  <si>
    <t>PROCESOS DE DIRECCIÓN</t>
  </si>
  <si>
    <t>705A</t>
  </si>
  <si>
    <t>L.C. MANUEL DE JESÚS CANO BUSTAMANTE</t>
  </si>
  <si>
    <t>705B</t>
  </si>
  <si>
    <t>105B</t>
  </si>
  <si>
    <t>SEP 22 - ENE 23</t>
  </si>
  <si>
    <t>II</t>
  </si>
  <si>
    <t>III</t>
  </si>
  <si>
    <t>TEORIA GENERAL DE LA ADMINISTRACION</t>
  </si>
  <si>
    <t>TALLER DE INVESTIGACION I</t>
  </si>
  <si>
    <t>605A</t>
  </si>
  <si>
    <t>605B</t>
  </si>
  <si>
    <t>TALLER DE INVESTIGACIÓN 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</si>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</sst>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4" fillId="0" borderId="15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12" zoomScaleNormal="10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">
      <c r="A6" s="28" t="s">
        <v>2</v>
      </c>
      <c r="B6" s="28"/>
      <c r="C6" s="28"/>
      <c r="D6" s="28"/>
      <c r="E6" s="29" t="s">
        <v>32</v>
      </c>
      <c r="F6" s="29"/>
      <c r="G6" s="29"/>
      <c r="H6" s="29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9" t="s">
        <v>4</v>
      </c>
      <c r="C8" s="39"/>
      <c r="D8" s="14" t="s">
        <v>5</v>
      </c>
      <c r="E8" s="5">
        <v>5</v>
      </c>
      <c r="G8" s="4" t="s">
        <v>6</v>
      </c>
      <c r="H8" s="5">
        <v>2</v>
      </c>
      <c r="I8" s="38" t="s">
        <v>7</v>
      </c>
      <c r="J8" s="38"/>
      <c r="K8" s="38"/>
      <c r="L8" s="39" t="s">
        <v>40</v>
      </c>
      <c r="M8" s="39"/>
      <c r="N8" s="39"/>
    </row>
    <row r="10" spans="1:17" x14ac:dyDescent="0.2">
      <c r="A10" s="4" t="s">
        <v>8</v>
      </c>
      <c r="B10" s="39" t="s">
        <v>34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7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  <c r="P13" s="1">
        <v>27</v>
      </c>
      <c r="Q13" s="1">
        <f>P13/P14</f>
        <v>0.84375</v>
      </c>
    </row>
    <row r="14" spans="1:17" s="11" customFormat="1" ht="25.5" x14ac:dyDescent="0.2">
      <c r="A14" s="8" t="s">
        <v>43</v>
      </c>
      <c r="B14" s="9" t="s">
        <v>21</v>
      </c>
      <c r="C14" s="9" t="s">
        <v>39</v>
      </c>
      <c r="D14" s="9" t="s">
        <v>31</v>
      </c>
      <c r="E14" s="9">
        <v>30</v>
      </c>
      <c r="F14" s="9">
        <v>27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90</v>
      </c>
      <c r="N14" s="15">
        <v>0.9</v>
      </c>
      <c r="P14" s="11">
        <v>32</v>
      </c>
    </row>
    <row r="15" spans="1:17" s="11" customFormat="1" x14ac:dyDescent="0.2">
      <c r="A15" s="8" t="s">
        <v>44</v>
      </c>
      <c r="B15" s="9" t="s">
        <v>21</v>
      </c>
      <c r="C15" s="9" t="s">
        <v>45</v>
      </c>
      <c r="D15" s="9" t="s">
        <v>31</v>
      </c>
      <c r="E15" s="9">
        <v>7</v>
      </c>
      <c r="F15" s="9">
        <v>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7" s="11" customFormat="1" x14ac:dyDescent="0.2">
      <c r="A16" s="8" t="s">
        <v>35</v>
      </c>
      <c r="B16" s="9" t="s">
        <v>21</v>
      </c>
      <c r="C16" s="9" t="s">
        <v>36</v>
      </c>
      <c r="D16" s="9" t="s">
        <v>31</v>
      </c>
      <c r="E16" s="9">
        <v>34</v>
      </c>
      <c r="F16" s="9">
        <v>30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83</v>
      </c>
      <c r="N16" s="15">
        <v>0.64</v>
      </c>
    </row>
    <row r="17" spans="1:14" s="11" customFormat="1" x14ac:dyDescent="0.2">
      <c r="A17" s="8" t="s">
        <v>35</v>
      </c>
      <c r="B17" s="9" t="s">
        <v>21</v>
      </c>
      <c r="C17" s="9" t="s">
        <v>38</v>
      </c>
      <c r="D17" s="9" t="s">
        <v>31</v>
      </c>
      <c r="E17" s="9">
        <v>5</v>
      </c>
      <c r="F17" s="9">
        <v>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69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 t="shared" si="1"/>
        <v>0</v>
      </c>
      <c r="M28" s="17">
        <f>AVERAGE(M14:M27)</f>
        <v>93.25</v>
      </c>
      <c r="N28" s="19">
        <f>AVERAGE(N14:N27)</f>
        <v>0.88500000000000001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MCA. LUCILA MARÍN SANTOS</v>
      </c>
      <c r="C37" s="45"/>
      <c r="D37" s="45"/>
      <c r="E37" s="13"/>
      <c r="F37" s="13"/>
      <c r="G37" s="45" t="s">
        <v>37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Normal="10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9" t="str">
        <f>'1'!L8</f>
        <v>SEP 22 - ENE 23</v>
      </c>
      <c r="M8" s="39"/>
      <c r="N8" s="39"/>
    </row>
    <row r="10" spans="1:14" x14ac:dyDescent="0.2">
      <c r="A10" s="4" t="s">
        <v>8</v>
      </c>
      <c r="B10" s="39" t="str">
        <f>'1'!B10</f>
        <v>MCA. LUCILA MARÍN SANTOS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21" t="str">
        <f>'1'!A14</f>
        <v>TEORIA GENERAL DE LA ADMINISTRACION</v>
      </c>
      <c r="B14" s="9" t="s">
        <v>42</v>
      </c>
      <c r="C14" s="9" t="str">
        <f>'1'!C14</f>
        <v>105B</v>
      </c>
      <c r="D14" s="9" t="str">
        <f>'1'!D14</f>
        <v>DLA</v>
      </c>
      <c r="E14" s="9">
        <v>30</v>
      </c>
      <c r="F14" s="9">
        <v>25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82</v>
      </c>
      <c r="N14" s="15">
        <v>0.77</v>
      </c>
    </row>
    <row r="15" spans="1:14" s="11" customFormat="1" x14ac:dyDescent="0.2">
      <c r="A15" s="8" t="s">
        <v>47</v>
      </c>
      <c r="B15" s="9" t="s">
        <v>41</v>
      </c>
      <c r="C15" s="9" t="s">
        <v>46</v>
      </c>
      <c r="D15" s="9" t="s">
        <v>31</v>
      </c>
      <c r="E15" s="9">
        <v>7</v>
      </c>
      <c r="F15" s="9">
        <v>4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si="1"/>
        <v>0</v>
      </c>
      <c r="M15" s="9">
        <v>51</v>
      </c>
      <c r="N15" s="15">
        <v>0.56999999999999995</v>
      </c>
    </row>
    <row r="16" spans="1:14" s="11" customFormat="1" x14ac:dyDescent="0.2">
      <c r="A16" s="21" t="str">
        <f>'1'!A16</f>
        <v>PROCESOS DE DIRECCIÓN</v>
      </c>
      <c r="B16" s="9" t="s">
        <v>42</v>
      </c>
      <c r="C16" s="9" t="str">
        <f>'1'!C16</f>
        <v>705A</v>
      </c>
      <c r="D16" s="9" t="str">
        <f>'1'!D16</f>
        <v>DLA</v>
      </c>
      <c r="E16" s="9">
        <v>34</v>
      </c>
      <c r="F16" s="9">
        <v>34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98</v>
      </c>
      <c r="N16" s="15">
        <v>0.94</v>
      </c>
    </row>
    <row r="17" spans="1:14" s="11" customFormat="1" x14ac:dyDescent="0.2">
      <c r="A17" s="21" t="str">
        <f>'1'!A17</f>
        <v>PROCESOS DE DIRECCIÓN</v>
      </c>
      <c r="B17" s="9" t="s">
        <v>42</v>
      </c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92</v>
      </c>
      <c r="N17" s="15">
        <v>0.6</v>
      </c>
    </row>
    <row r="18" spans="1:14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68</v>
      </c>
      <c r="G28" s="17">
        <f>SUM(G14:G27)</f>
        <v>0</v>
      </c>
      <c r="H28" s="18">
        <f>SUM(F28:G28)/E28</f>
        <v>0.89473684210526316</v>
      </c>
      <c r="I28" s="17">
        <f t="shared" si="0"/>
        <v>8</v>
      </c>
      <c r="J28" s="18">
        <f t="shared" ref="J28" si="3">I28/E28</f>
        <v>0.10526315789473684</v>
      </c>
      <c r="K28" s="17">
        <f>SUM(K14:K27)</f>
        <v>0</v>
      </c>
      <c r="L28" s="18">
        <f t="shared" si="1"/>
        <v>0</v>
      </c>
      <c r="M28" s="17">
        <f>AVERAGE(M14:M27)</f>
        <v>80.75</v>
      </c>
      <c r="N28" s="19">
        <f>AVERAGE(N14:N27)</f>
        <v>0.72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MCA. LUCILA MARÍN SANTOS</v>
      </c>
      <c r="C37" s="45"/>
      <c r="D37" s="45"/>
      <c r="E37" s="13"/>
      <c r="F37" s="13"/>
      <c r="G37" s="45" t="s">
        <v>37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2" zoomScaleNormal="100" zoomScaleSheetLayoutView="100" workbookViewId="0">
      <selection activeCell="M17" activeCellId="1" sqref="M17:N17 M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9" t="str">
        <f>'1'!L8</f>
        <v>SEP 22 - ENE 23</v>
      </c>
      <c r="M8" s="39"/>
      <c r="N8" s="39"/>
    </row>
    <row r="10" spans="1:14" x14ac:dyDescent="0.2">
      <c r="A10" s="4" t="s">
        <v>8</v>
      </c>
      <c r="B10" s="39" t="str">
        <f>'1'!B10</f>
        <v>MCA. LUCILA MARÍN SANTOS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'1'!A14</f>
        <v>TEORIA GENERAL DE LA ADMINISTRACION</v>
      </c>
      <c r="B14" s="9" t="s">
        <v>42</v>
      </c>
      <c r="C14" s="9" t="str">
        <f>'1'!C14</f>
        <v>105B</v>
      </c>
      <c r="D14" s="9" t="str">
        <f>'1'!D14</f>
        <v>DLA</v>
      </c>
      <c r="E14" s="9">
        <v>30</v>
      </c>
      <c r="F14" s="9">
        <v>25</v>
      </c>
      <c r="G14" s="9"/>
      <c r="H14" s="10"/>
      <c r="I14" s="9">
        <v>5</v>
      </c>
      <c r="J14" s="10"/>
      <c r="K14" s="9">
        <v>0</v>
      </c>
      <c r="L14" s="10">
        <f t="shared" ref="L14:L29" si="0">K14/E14</f>
        <v>0</v>
      </c>
      <c r="M14" s="9">
        <v>82</v>
      </c>
      <c r="N14" s="15">
        <v>0.77</v>
      </c>
    </row>
    <row r="15" spans="1:14" s="11" customFormat="1" x14ac:dyDescent="0.2">
      <c r="A15" s="9" t="str">
        <f>'1'!A15</f>
        <v>TALLER DE INVESTIGACION I</v>
      </c>
      <c r="B15" s="9" t="s">
        <v>41</v>
      </c>
      <c r="C15" s="9" t="str">
        <f>'1'!C15</f>
        <v>605A</v>
      </c>
      <c r="D15" s="9" t="str">
        <f>'1'!D15</f>
        <v>DLA</v>
      </c>
      <c r="E15" s="9">
        <v>7</v>
      </c>
      <c r="F15" s="9">
        <v>4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51</v>
      </c>
      <c r="N15" s="15">
        <v>0.56999999999999995</v>
      </c>
    </row>
    <row r="16" spans="1:14" s="11" customFormat="1" x14ac:dyDescent="0.2">
      <c r="A16" s="9" t="str">
        <f>'1'!A16</f>
        <v>PROCESOS DE DIRECCIÓN</v>
      </c>
      <c r="B16" s="9" t="s">
        <v>42</v>
      </c>
      <c r="C16" s="9" t="str">
        <f>'1'!C16</f>
        <v>705A</v>
      </c>
      <c r="D16" s="9" t="str">
        <f>'1'!D16</f>
        <v>DLA</v>
      </c>
      <c r="E16" s="9">
        <v>34</v>
      </c>
      <c r="F16" s="9">
        <v>34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98</v>
      </c>
      <c r="N16" s="15">
        <v>0.94</v>
      </c>
    </row>
    <row r="17" spans="1:14" s="11" customFormat="1" x14ac:dyDescent="0.2">
      <c r="A17" s="9" t="str">
        <f>'1'!A17</f>
        <v>PROCESOS DE DIRECCIÓN</v>
      </c>
      <c r="B17" s="9" t="s">
        <v>42</v>
      </c>
      <c r="C17" s="9" t="str">
        <f>'1'!C17</f>
        <v>705B</v>
      </c>
      <c r="D17" s="9" t="str">
        <f>'1'!D17</f>
        <v>DLA</v>
      </c>
      <c r="E17" s="9">
        <v>5</v>
      </c>
      <c r="F17" s="9">
        <v>5</v>
      </c>
      <c r="G17" s="9"/>
      <c r="H17" s="10"/>
      <c r="I17" s="9">
        <f t="shared" ref="I17" si="1">(E17-SUM(F17:G17))-K17</f>
        <v>0</v>
      </c>
      <c r="J17" s="10"/>
      <c r="K17" s="9">
        <v>0</v>
      </c>
      <c r="L17" s="10">
        <f t="shared" si="0"/>
        <v>0</v>
      </c>
      <c r="M17" s="9">
        <v>92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76</v>
      </c>
      <c r="F29" s="17">
        <f>SUM(F14:F28)</f>
        <v>68</v>
      </c>
      <c r="G29" s="17">
        <f>SUM(G14:G28)</f>
        <v>0</v>
      </c>
      <c r="H29" s="18">
        <f>SUM(F29:G29)/E29</f>
        <v>0.89473684210526316</v>
      </c>
      <c r="I29" s="17">
        <f t="shared" ref="I29" si="2">(E29-SUM(F29:G29))-K29</f>
        <v>8</v>
      </c>
      <c r="J29" s="18">
        <f t="shared" ref="J29" si="3">I29/E29</f>
        <v>0.10526315789473684</v>
      </c>
      <c r="K29" s="17">
        <f>SUM(K14:K28)</f>
        <v>0</v>
      </c>
      <c r="L29" s="18">
        <f t="shared" si="0"/>
        <v>0</v>
      </c>
      <c r="M29" s="17">
        <f>AVERAGE(M14:M28)</f>
        <v>80.75</v>
      </c>
      <c r="N29" s="19">
        <f>AVERAGE(N14:N28)</f>
        <v>0.72</v>
      </c>
    </row>
    <row r="31" spans="1:14" ht="120" customHeight="1" x14ac:dyDescent="0.2">
      <c r="A31" s="35" t="s">
        <v>26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3" spans="1:10" x14ac:dyDescent="0.2">
      <c r="A33" s="12"/>
    </row>
    <row r="34" spans="1:10" x14ac:dyDescent="0.2">
      <c r="B34" s="42" t="s">
        <v>27</v>
      </c>
      <c r="C34" s="42"/>
      <c r="D34" s="42"/>
      <c r="G34" s="27" t="s">
        <v>28</v>
      </c>
      <c r="H34" s="27"/>
      <c r="I34" s="27"/>
      <c r="J34" s="27"/>
    </row>
    <row r="35" spans="1:10" ht="62.25" customHeight="1" x14ac:dyDescent="0.2">
      <c r="B35" s="43"/>
      <c r="C35" s="43"/>
      <c r="D35" s="43"/>
      <c r="G35" s="39"/>
      <c r="H35" s="39"/>
      <c r="I35" s="39"/>
      <c r="J35" s="39"/>
    </row>
    <row r="36" spans="1:10" hidden="1" x14ac:dyDescent="0.2">
      <c r="A36" s="44" t="e">
        <v>#REF!</v>
      </c>
      <c r="B36" s="44"/>
      <c r="C36" s="6"/>
      <c r="E36" s="44"/>
      <c r="F36" s="44"/>
      <c r="G36" s="44"/>
      <c r="H36" s="44"/>
    </row>
    <row r="37" spans="1:10" hidden="1" x14ac:dyDescent="0.2"/>
    <row r="38" spans="1:10" ht="45" customHeight="1" x14ac:dyDescent="0.2">
      <c r="B38" s="45" t="str">
        <f>B10</f>
        <v>MCA. LUCILA MARÍN SANTOS</v>
      </c>
      <c r="C38" s="45"/>
      <c r="D38" s="45"/>
      <c r="E38" s="13"/>
      <c r="F38" s="13"/>
      <c r="G38" s="45" t="s">
        <v>37</v>
      </c>
      <c r="H38" s="45"/>
      <c r="I38" s="45"/>
      <c r="J38" s="45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opLeftCell="A12" zoomScaleNormal="100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4" width="11.42578125" style="1"/>
    <col min="15" max="16" width="11.42578125" style="1" hidden="1" customWidth="1"/>
    <col min="17" max="16384" width="11.42578125" style="1"/>
  </cols>
  <sheetData>
    <row r="1" spans="1:17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5" x14ac:dyDescent="0.25">
      <c r="A8" s="4" t="s">
        <v>3</v>
      </c>
      <c r="B8" s="39">
        <v>4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9" t="str">
        <f>'1'!L8</f>
        <v>SEP 22 - ENE 23</v>
      </c>
      <c r="M8" s="39"/>
      <c r="N8" s="39"/>
    </row>
    <row r="10" spans="1:17" x14ac:dyDescent="0.2">
      <c r="A10" s="4" t="s">
        <v>8</v>
      </c>
      <c r="B10" s="39" t="str">
        <f>'1'!B10</f>
        <v>MCA. LUCILA MARÍN SANTOS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7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7" s="11" customFormat="1" ht="25.5" x14ac:dyDescent="0.2">
      <c r="A14" s="9" t="str">
        <f>'1'!A14</f>
        <v>TEORIA GENERAL DE LA ADMINISTRACION</v>
      </c>
      <c r="B14" s="9" t="s">
        <v>48</v>
      </c>
      <c r="C14" s="9" t="str">
        <f>'1'!C14</f>
        <v>105B</v>
      </c>
      <c r="D14" s="9" t="str">
        <f>'1'!D14</f>
        <v>DLA</v>
      </c>
      <c r="E14" s="9">
        <v>30</v>
      </c>
      <c r="F14" s="9">
        <v>25</v>
      </c>
      <c r="G14" s="9"/>
      <c r="H14" s="10">
        <v>0</v>
      </c>
      <c r="I14" s="9">
        <v>5</v>
      </c>
      <c r="J14" s="10">
        <v>0</v>
      </c>
      <c r="K14" s="9">
        <v>0</v>
      </c>
      <c r="L14" s="10">
        <f t="shared" ref="L14:L29" si="0">K14/E14</f>
        <v>0</v>
      </c>
      <c r="M14" s="22">
        <v>82</v>
      </c>
      <c r="N14" s="23">
        <v>0.77</v>
      </c>
    </row>
    <row r="15" spans="1:17" s="11" customFormat="1" x14ac:dyDescent="0.2">
      <c r="A15" s="9" t="str">
        <f>'1'!A15</f>
        <v>TALLER DE INVESTIGACION I</v>
      </c>
      <c r="B15" s="9" t="s">
        <v>42</v>
      </c>
      <c r="C15" s="9" t="str">
        <f>'1'!C15</f>
        <v>605A</v>
      </c>
      <c r="D15" s="9" t="str">
        <f>'1'!D15</f>
        <v>DLA</v>
      </c>
      <c r="E15" s="9">
        <v>7</v>
      </c>
      <c r="F15" s="9">
        <v>4</v>
      </c>
      <c r="G15" s="9"/>
      <c r="H15" s="10">
        <v>0</v>
      </c>
      <c r="I15" s="9">
        <v>3</v>
      </c>
      <c r="J15" s="10">
        <v>0</v>
      </c>
      <c r="K15" s="9">
        <v>0</v>
      </c>
      <c r="L15" s="10">
        <f t="shared" si="0"/>
        <v>0</v>
      </c>
      <c r="M15" s="9">
        <v>51</v>
      </c>
      <c r="N15" s="15">
        <v>0.56999999999999995</v>
      </c>
      <c r="O15" s="24"/>
      <c r="P15" s="25"/>
      <c r="Q15" s="26"/>
    </row>
    <row r="16" spans="1:17" s="11" customFormat="1" x14ac:dyDescent="0.2">
      <c r="A16" s="9" t="str">
        <f>'1'!A16</f>
        <v>PROCESOS DE DIRECCIÓN</v>
      </c>
      <c r="B16" s="9" t="s">
        <v>48</v>
      </c>
      <c r="C16" s="9" t="str">
        <f>'1'!C16</f>
        <v>705A</v>
      </c>
      <c r="D16" s="9" t="str">
        <f>'1'!D16</f>
        <v>DLA</v>
      </c>
      <c r="E16" s="9">
        <v>34</v>
      </c>
      <c r="F16" s="9">
        <v>34</v>
      </c>
      <c r="G16" s="9"/>
      <c r="H16" s="10">
        <v>0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98</v>
      </c>
      <c r="N16" s="15">
        <v>0.94</v>
      </c>
    </row>
    <row r="17" spans="1:14" s="11" customFormat="1" x14ac:dyDescent="0.2">
      <c r="A17" s="9" t="str">
        <f>'1'!A17</f>
        <v>PROCESOS DE DIRECCIÓN</v>
      </c>
      <c r="B17" s="9" t="s">
        <v>49</v>
      </c>
      <c r="C17" s="9" t="str">
        <f>'1'!C17</f>
        <v>705B</v>
      </c>
      <c r="D17" s="9" t="str">
        <f>'1'!D17</f>
        <v>DLA</v>
      </c>
      <c r="E17" s="9">
        <v>34</v>
      </c>
      <c r="F17" s="9">
        <v>34</v>
      </c>
      <c r="G17" s="9"/>
      <c r="H17" s="10">
        <v>0</v>
      </c>
      <c r="I17" s="9">
        <v>0</v>
      </c>
      <c r="J17" s="10">
        <v>0</v>
      </c>
      <c r="K17" s="9">
        <v>0</v>
      </c>
      <c r="L17" s="10">
        <f t="shared" ref="L17" si="1">K17/E17</f>
        <v>0</v>
      </c>
      <c r="M17" s="9">
        <v>98</v>
      </c>
      <c r="N17" s="15">
        <v>0.94</v>
      </c>
    </row>
    <row r="18" spans="1:14" s="11" customFormat="1" x14ac:dyDescent="0.2">
      <c r="A18" s="9" t="str">
        <f>'1'!A17</f>
        <v>PROCESOS DE DIRECCIÓN</v>
      </c>
      <c r="B18" s="9" t="s">
        <v>48</v>
      </c>
      <c r="C18" s="9" t="str">
        <f>'1'!C17</f>
        <v>705B</v>
      </c>
      <c r="D18" s="9" t="str">
        <f>'1'!D17</f>
        <v>DLA</v>
      </c>
      <c r="E18" s="9">
        <v>5</v>
      </c>
      <c r="F18" s="9">
        <v>5</v>
      </c>
      <c r="G18" s="9"/>
      <c r="H18" s="10">
        <v>0</v>
      </c>
      <c r="I18" s="9">
        <v>0</v>
      </c>
      <c r="J18" s="10">
        <v>0</v>
      </c>
      <c r="K18" s="9">
        <v>0</v>
      </c>
      <c r="L18" s="10">
        <f t="shared" si="0"/>
        <v>0</v>
      </c>
      <c r="M18" s="9">
        <v>92</v>
      </c>
      <c r="N18" s="15">
        <v>0.6</v>
      </c>
    </row>
    <row r="19" spans="1:14" s="11" customFormat="1" x14ac:dyDescent="0.2">
      <c r="A19" s="9" t="s">
        <v>35</v>
      </c>
      <c r="B19" s="9" t="s">
        <v>49</v>
      </c>
      <c r="C19" s="9" t="s">
        <v>38</v>
      </c>
      <c r="D19" s="9" t="s">
        <v>31</v>
      </c>
      <c r="E19" s="9">
        <v>5</v>
      </c>
      <c r="F19" s="9">
        <v>5</v>
      </c>
      <c r="G19" s="9"/>
      <c r="H19" s="10">
        <v>0</v>
      </c>
      <c r="I19" s="9">
        <v>0</v>
      </c>
      <c r="J19" s="10">
        <v>0</v>
      </c>
      <c r="K19" s="9">
        <v>0</v>
      </c>
      <c r="L19" s="10">
        <f t="shared" ref="L19" si="2">K19/E19</f>
        <v>0</v>
      </c>
      <c r="M19" s="9">
        <v>92</v>
      </c>
      <c r="N19" s="15">
        <v>0.6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115</v>
      </c>
      <c r="F29" s="17">
        <f>SUM(F14:F28)</f>
        <v>107</v>
      </c>
      <c r="G29" s="17">
        <f>SUM(G14:G28)</f>
        <v>0</v>
      </c>
      <c r="H29" s="18">
        <f>SUM(F29:G29)/E29</f>
        <v>0.93043478260869561</v>
      </c>
      <c r="I29" s="17">
        <f t="shared" ref="I29" si="3">(E29-SUM(F29:G29))-K29</f>
        <v>8</v>
      </c>
      <c r="J29" s="18">
        <f t="shared" ref="J29" si="4">I29/E29</f>
        <v>6.9565217391304349E-2</v>
      </c>
      <c r="K29" s="17">
        <f>SUM(K14:K28)</f>
        <v>0</v>
      </c>
      <c r="L29" s="18">
        <f t="shared" si="0"/>
        <v>0</v>
      </c>
      <c r="M29" s="17">
        <f>AVERAGE(M14:M28)</f>
        <v>85.5</v>
      </c>
      <c r="N29" s="19">
        <f>AVERAGE(N14:N28)</f>
        <v>0.73666666666666669</v>
      </c>
    </row>
    <row r="31" spans="1:14" ht="120" customHeight="1" x14ac:dyDescent="0.2">
      <c r="A31" s="35" t="s">
        <v>26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3" spans="1:10" x14ac:dyDescent="0.2">
      <c r="A33" s="12"/>
    </row>
    <row r="34" spans="1:10" x14ac:dyDescent="0.2">
      <c r="B34" s="42" t="s">
        <v>27</v>
      </c>
      <c r="C34" s="42"/>
      <c r="D34" s="42"/>
      <c r="G34" s="27" t="s">
        <v>28</v>
      </c>
      <c r="H34" s="27"/>
      <c r="I34" s="27"/>
      <c r="J34" s="27"/>
    </row>
    <row r="35" spans="1:10" ht="62.25" customHeight="1" x14ac:dyDescent="0.2">
      <c r="B35" s="43"/>
      <c r="C35" s="43"/>
      <c r="D35" s="43"/>
      <c r="G35" s="39"/>
      <c r="H35" s="39"/>
      <c r="I35" s="39"/>
      <c r="J35" s="39"/>
    </row>
    <row r="36" spans="1:10" hidden="1" x14ac:dyDescent="0.2">
      <c r="A36" s="44" t="e">
        <v>#REF!</v>
      </c>
      <c r="B36" s="44"/>
      <c r="C36" s="6"/>
      <c r="E36" s="44"/>
      <c r="F36" s="44"/>
      <c r="G36" s="44"/>
      <c r="H36" s="44"/>
    </row>
    <row r="37" spans="1:10" hidden="1" x14ac:dyDescent="0.2"/>
    <row r="38" spans="1:10" ht="45" customHeight="1" x14ac:dyDescent="0.2">
      <c r="B38" s="45" t="str">
        <f>B10</f>
        <v>MCA. LUCILA MARÍN SANTOS</v>
      </c>
      <c r="C38" s="45"/>
      <c r="D38" s="45"/>
      <c r="E38" s="13"/>
      <c r="F38" s="13"/>
      <c r="G38" s="45" t="s">
        <v>37</v>
      </c>
      <c r="H38" s="45"/>
      <c r="I38" s="45"/>
      <c r="J38" s="45"/>
    </row>
  </sheetData>
  <mergeCells count="31"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2" zoomScaleNormal="100" zoomScaleSheetLayoutView="100" workbookViewId="0">
      <selection activeCell="M17" sqref="M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29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9" t="str">
        <f>'1'!L8</f>
        <v>SEP 22 - ENE 23</v>
      </c>
      <c r="M8" s="39"/>
      <c r="N8" s="39"/>
    </row>
    <row r="10" spans="1:14" x14ac:dyDescent="0.2">
      <c r="A10" s="4" t="s">
        <v>8</v>
      </c>
      <c r="B10" s="39" t="str">
        <f>'1'!B10</f>
        <v>MCA. LUCILA MARÍN SANTOS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'1'!A14</f>
        <v>TEORIA GENERAL DE LA ADMINISTRACION</v>
      </c>
      <c r="B14" s="9"/>
      <c r="C14" s="9" t="str">
        <f>'1'!C14</f>
        <v>105B</v>
      </c>
      <c r="D14" s="9" t="str">
        <f>'1'!D14</f>
        <v>DLA</v>
      </c>
      <c r="E14" s="9">
        <v>30</v>
      </c>
      <c r="F14" s="9">
        <v>23</v>
      </c>
      <c r="G14" s="9">
        <v>2</v>
      </c>
      <c r="H14" s="10">
        <f t="shared" ref="H14:H17" si="0">F14/E14</f>
        <v>0.76666666666666672</v>
      </c>
      <c r="I14" s="9">
        <v>5</v>
      </c>
      <c r="J14" s="10">
        <f t="shared" ref="J14:J28" si="1">I14/E14</f>
        <v>0.16666666666666666</v>
      </c>
      <c r="K14" s="9">
        <v>0</v>
      </c>
      <c r="L14" s="10">
        <f t="shared" ref="L14:L28" si="2">K14/E14</f>
        <v>0</v>
      </c>
      <c r="M14" s="9">
        <v>82</v>
      </c>
      <c r="N14" s="15">
        <v>0.83</v>
      </c>
    </row>
    <row r="15" spans="1:14" s="11" customFormat="1" x14ac:dyDescent="0.2">
      <c r="A15" s="9" t="str">
        <f>'1'!A15</f>
        <v>TALLER DE INVESTIGACION I</v>
      </c>
      <c r="B15" s="9"/>
      <c r="C15" s="9" t="str">
        <f>'1'!C15</f>
        <v>605A</v>
      </c>
      <c r="D15" s="9" t="str">
        <f>'1'!D15</f>
        <v>DLA</v>
      </c>
      <c r="E15" s="9">
        <v>7</v>
      </c>
      <c r="F15" s="9">
        <v>4</v>
      </c>
      <c r="G15" s="9">
        <v>3</v>
      </c>
      <c r="H15" s="10">
        <f t="shared" si="0"/>
        <v>0.5714285714285714</v>
      </c>
      <c r="I15" s="9">
        <f t="shared" ref="I15:I28" si="3">(E15-SUM(F15:G15))-K15</f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76</v>
      </c>
      <c r="N15" s="15">
        <v>1</v>
      </c>
    </row>
    <row r="16" spans="1:14" s="11" customFormat="1" x14ac:dyDescent="0.2">
      <c r="A16" s="9" t="str">
        <f>'1'!A16</f>
        <v>PROCESOS DE DIRECCIÓN</v>
      </c>
      <c r="B16" s="9"/>
      <c r="C16" s="9" t="str">
        <f>'1'!C16</f>
        <v>705A</v>
      </c>
      <c r="D16" s="9" t="str">
        <f>'1'!D16</f>
        <v>DLA</v>
      </c>
      <c r="E16" s="9">
        <v>34</v>
      </c>
      <c r="F16" s="9">
        <v>28</v>
      </c>
      <c r="G16" s="9">
        <v>6</v>
      </c>
      <c r="H16" s="10">
        <f t="shared" si="0"/>
        <v>0.82352941176470584</v>
      </c>
      <c r="I16" s="9">
        <f t="shared" si="3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94</v>
      </c>
      <c r="N16" s="15">
        <v>0.94</v>
      </c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4</v>
      </c>
      <c r="G17" s="9">
        <v>1</v>
      </c>
      <c r="H17" s="10">
        <f t="shared" si="0"/>
        <v>0.8</v>
      </c>
      <c r="I17" s="9">
        <f t="shared" si="3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95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59</v>
      </c>
      <c r="G28" s="17">
        <f>SUM(G14:G27)</f>
        <v>12</v>
      </c>
      <c r="H28" s="18">
        <f>SUM(F28:G28)/E28</f>
        <v>0.93421052631578949</v>
      </c>
      <c r="I28" s="17">
        <f t="shared" si="3"/>
        <v>5</v>
      </c>
      <c r="J28" s="18">
        <f t="shared" si="1"/>
        <v>6.5789473684210523E-2</v>
      </c>
      <c r="K28" s="17">
        <f>SUM(K14:K27)</f>
        <v>0</v>
      </c>
      <c r="L28" s="18">
        <f t="shared" si="2"/>
        <v>0</v>
      </c>
      <c r="M28" s="17">
        <f>AVERAGE(M14:M27)</f>
        <v>86.75</v>
      </c>
      <c r="N28" s="19">
        <f>AVERAGE(N14:N27)</f>
        <v>0.84250000000000003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MCA. LUCILA MARÍN SANTOS</v>
      </c>
      <c r="C37" s="45"/>
      <c r="D37" s="45"/>
      <c r="E37" s="13"/>
      <c r="F37" s="13"/>
      <c r="G37" s="45" t="s">
        <v>37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Samsung</cp:lastModifiedBy>
  <cp:revision/>
  <dcterms:created xsi:type="dcterms:W3CDTF">2021-11-22T14:45:25Z</dcterms:created>
  <dcterms:modified xsi:type="dcterms:W3CDTF">2024-01-23T23:53:00Z</dcterms:modified>
  <cp:category/>
  <cp:contentStatus/>
</cp:coreProperties>
</file>