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/>
  <mc:AlternateContent xmlns:mc="http://schemas.openxmlformats.org/markup-compatibility/2006">
    <mc:Choice Requires="x15">
      <x15ac:absPath xmlns:x15ac="http://schemas.microsoft.com/office/spreadsheetml/2010/11/ac" url="/Users/joelfranciscopavachipol/Downloads/"/>
    </mc:Choice>
  </mc:AlternateContent>
  <xr:revisionPtr revIDLastSave="0" documentId="13_ncr:1_{CC48D24F-67B0-0645-8EB8-51D18037CA98}" xr6:coauthVersionLast="47" xr6:coauthVersionMax="47" xr10:uidLastSave="{00000000-0000-0000-0000-000000000000}"/>
  <bookViews>
    <workbookView xWindow="0" yWindow="500" windowWidth="28800" windowHeight="1618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externalReferences>
    <externalReference r:id="rId6"/>
  </externalReference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10" l="1"/>
  <c r="L17" i="10"/>
  <c r="N17" i="10"/>
  <c r="A17" i="10"/>
  <c r="N14" i="10"/>
  <c r="I15" i="10"/>
  <c r="I16" i="10"/>
  <c r="L16" i="10"/>
  <c r="N16" i="10"/>
  <c r="A16" i="10"/>
  <c r="E14" i="22"/>
  <c r="N15" i="10" l="1"/>
  <c r="N28" i="10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/>
  <c r="J26" i="25"/>
  <c r="D26" i="25"/>
  <c r="C26" i="25"/>
  <c r="A26" i="25"/>
  <c r="E25" i="25"/>
  <c r="I25" i="25"/>
  <c r="J25" i="25"/>
  <c r="D25" i="25"/>
  <c r="C25" i="25"/>
  <c r="A25" i="25"/>
  <c r="E24" i="25"/>
  <c r="I24" i="25"/>
  <c r="J24" i="25"/>
  <c r="D24" i="25"/>
  <c r="C24" i="25"/>
  <c r="A24" i="25"/>
  <c r="E23" i="25"/>
  <c r="I23" i="25"/>
  <c r="J23" i="25"/>
  <c r="D23" i="25"/>
  <c r="C23" i="25"/>
  <c r="A23" i="25"/>
  <c r="E22" i="25"/>
  <c r="I22" i="25"/>
  <c r="J22" i="25"/>
  <c r="D22" i="25"/>
  <c r="C22" i="25"/>
  <c r="A22" i="25"/>
  <c r="E21" i="25"/>
  <c r="I21" i="25"/>
  <c r="J21" i="25"/>
  <c r="D21" i="25"/>
  <c r="C21" i="25"/>
  <c r="A21" i="25"/>
  <c r="E20" i="25"/>
  <c r="I20" i="25"/>
  <c r="J20" i="25"/>
  <c r="D20" i="25"/>
  <c r="C20" i="25"/>
  <c r="A20" i="25"/>
  <c r="E19" i="25"/>
  <c r="I19" i="25"/>
  <c r="J19" i="25"/>
  <c r="D19" i="25"/>
  <c r="C19" i="25"/>
  <c r="A19" i="25"/>
  <c r="E18" i="25"/>
  <c r="I18" i="25"/>
  <c r="J18" i="25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H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L27" i="24" s="1"/>
  <c r="I27" i="24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/>
  <c r="J25" i="24" s="1"/>
  <c r="D25" i="24"/>
  <c r="C25" i="24"/>
  <c r="A25" i="24"/>
  <c r="E24" i="24"/>
  <c r="I24" i="24"/>
  <c r="J24" i="24" s="1"/>
  <c r="D24" i="24"/>
  <c r="C24" i="24"/>
  <c r="A24" i="24"/>
  <c r="E23" i="24"/>
  <c r="I23" i="24" s="1"/>
  <c r="J23" i="24" s="1"/>
  <c r="D23" i="24"/>
  <c r="C23" i="24"/>
  <c r="A23" i="24"/>
  <c r="E22" i="24"/>
  <c r="L22" i="24" s="1"/>
  <c r="I22" i="24"/>
  <c r="J22" i="24" s="1"/>
  <c r="D22" i="24"/>
  <c r="C22" i="24"/>
  <c r="A22" i="24"/>
  <c r="E21" i="24"/>
  <c r="I21" i="24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/>
  <c r="J19" i="24" s="1"/>
  <c r="D19" i="24"/>
  <c r="C19" i="24"/>
  <c r="A19" i="24"/>
  <c r="E18" i="24"/>
  <c r="I18" i="24" s="1"/>
  <c r="J18" i="24" s="1"/>
  <c r="D18" i="24"/>
  <c r="C18" i="24"/>
  <c r="A18" i="24"/>
  <c r="E17" i="24"/>
  <c r="H17" i="24" s="1"/>
  <c r="D17" i="24"/>
  <c r="C17" i="24"/>
  <c r="A17" i="24"/>
  <c r="E16" i="24"/>
  <c r="H16" i="24" s="1"/>
  <c r="I16" i="24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/>
  <c r="L8" i="23"/>
  <c r="H8" i="23"/>
  <c r="E8" i="23"/>
  <c r="A15" i="22"/>
  <c r="C15" i="22"/>
  <c r="D15" i="22"/>
  <c r="E15" i="22"/>
  <c r="L15" i="22" s="1"/>
  <c r="A16" i="22"/>
  <c r="C16" i="22"/>
  <c r="D16" i="22"/>
  <c r="E16" i="22"/>
  <c r="I16" i="22" s="1"/>
  <c r="J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L19" i="22" s="1"/>
  <c r="A20" i="22"/>
  <c r="C20" i="22"/>
  <c r="D20" i="22"/>
  <c r="E20" i="22"/>
  <c r="L20" i="22" s="1"/>
  <c r="A21" i="22"/>
  <c r="C21" i="22"/>
  <c r="D21" i="22"/>
  <c r="E21" i="22"/>
  <c r="L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I24" i="22" s="1"/>
  <c r="J24" i="22" s="1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I27" i="22" s="1"/>
  <c r="J27" i="22" s="1"/>
  <c r="C14" i="22"/>
  <c r="D14" i="22"/>
  <c r="H14" i="22"/>
  <c r="A14" i="22"/>
  <c r="B10" i="22"/>
  <c r="B37" i="22" s="1"/>
  <c r="L8" i="22"/>
  <c r="H8" i="22"/>
  <c r="E8" i="22"/>
  <c r="N28" i="22"/>
  <c r="M28" i="22"/>
  <c r="K28" i="22"/>
  <c r="G28" i="22"/>
  <c r="F28" i="22"/>
  <c r="L25" i="22"/>
  <c r="I25" i="22"/>
  <c r="J25" i="22" s="1"/>
  <c r="H25" i="22"/>
  <c r="H21" i="22"/>
  <c r="I20" i="22"/>
  <c r="J20" i="22" s="1"/>
  <c r="B37" i="10"/>
  <c r="M28" i="10"/>
  <c r="K28" i="10"/>
  <c r="G28" i="10"/>
  <c r="F28" i="10"/>
  <c r="E28" i="10"/>
  <c r="L15" i="10"/>
  <c r="L14" i="10"/>
  <c r="I14" i="10"/>
  <c r="L15" i="25"/>
  <c r="L18" i="25"/>
  <c r="L19" i="25"/>
  <c r="L20" i="25"/>
  <c r="L21" i="25"/>
  <c r="L22" i="25"/>
  <c r="L23" i="25"/>
  <c r="L24" i="25"/>
  <c r="L25" i="25"/>
  <c r="L26" i="25"/>
  <c r="L27" i="25"/>
  <c r="H18" i="25"/>
  <c r="H19" i="25"/>
  <c r="H20" i="25"/>
  <c r="H21" i="25"/>
  <c r="H22" i="25"/>
  <c r="H23" i="25"/>
  <c r="H24" i="25"/>
  <c r="H25" i="25"/>
  <c r="H26" i="25"/>
  <c r="H27" i="25"/>
  <c r="L15" i="24"/>
  <c r="L16" i="24"/>
  <c r="L19" i="24"/>
  <c r="L20" i="24"/>
  <c r="L21" i="24"/>
  <c r="L24" i="24"/>
  <c r="L25" i="24"/>
  <c r="L26" i="24"/>
  <c r="H19" i="24"/>
  <c r="H20" i="24"/>
  <c r="H21" i="24"/>
  <c r="H24" i="24"/>
  <c r="H25" i="24"/>
  <c r="H26" i="24"/>
  <c r="L19" i="23"/>
  <c r="L22" i="23"/>
  <c r="L25" i="23"/>
  <c r="H18" i="23"/>
  <c r="H19" i="23"/>
  <c r="H22" i="23"/>
  <c r="H24" i="23"/>
  <c r="H25" i="23"/>
  <c r="H26" i="22"/>
  <c r="I22" i="22"/>
  <c r="J22" i="22" s="1"/>
  <c r="H14" i="25" l="1"/>
  <c r="I17" i="24"/>
  <c r="J17" i="24" s="1"/>
  <c r="H16" i="23"/>
  <c r="I15" i="25"/>
  <c r="J15" i="25" s="1"/>
  <c r="L28" i="10"/>
  <c r="L17" i="25"/>
  <c r="H17" i="25"/>
  <c r="I28" i="10"/>
  <c r="H16" i="22"/>
  <c r="L16" i="22"/>
  <c r="L16" i="25"/>
  <c r="H23" i="23"/>
  <c r="H18" i="24"/>
  <c r="L18" i="24"/>
  <c r="H15" i="22"/>
  <c r="L24" i="22"/>
  <c r="L17" i="24"/>
  <c r="H17" i="23"/>
  <c r="L26" i="23"/>
  <c r="H23" i="24"/>
  <c r="L23" i="24"/>
  <c r="H18" i="22"/>
  <c r="H20" i="23"/>
  <c r="L14" i="23"/>
  <c r="H22" i="24"/>
  <c r="L20" i="23"/>
  <c r="L17" i="23"/>
  <c r="H26" i="23"/>
  <c r="L23" i="23"/>
  <c r="H27" i="24"/>
  <c r="E28" i="23"/>
  <c r="H28" i="23" s="1"/>
  <c r="I26" i="22"/>
  <c r="J26" i="22" s="1"/>
  <c r="L15" i="23"/>
  <c r="I21" i="22"/>
  <c r="J21" i="22" s="1"/>
  <c r="L18" i="23"/>
  <c r="H21" i="23"/>
  <c r="L21" i="23"/>
  <c r="I15" i="22"/>
  <c r="J15" i="22" s="1"/>
  <c r="H20" i="22"/>
  <c r="H27" i="22"/>
  <c r="L24" i="23"/>
  <c r="I17" i="22"/>
  <c r="J17" i="22" s="1"/>
  <c r="H27" i="23"/>
  <c r="H15" i="23"/>
  <c r="L17" i="22"/>
  <c r="L27" i="23"/>
  <c r="I18" i="22"/>
  <c r="J18" i="22" s="1"/>
  <c r="H24" i="22"/>
  <c r="L27" i="22"/>
  <c r="H19" i="22"/>
  <c r="H23" i="22"/>
  <c r="H14" i="24"/>
  <c r="H22" i="22"/>
  <c r="I19" i="22"/>
  <c r="J19" i="22" s="1"/>
  <c r="I23" i="22"/>
  <c r="J23" i="22" s="1"/>
  <c r="L14" i="24"/>
  <c r="E28" i="24"/>
  <c r="L14" i="22"/>
  <c r="H14" i="23"/>
  <c r="L16" i="23"/>
  <c r="H15" i="24"/>
  <c r="E28" i="25"/>
  <c r="H16" i="25"/>
  <c r="L14" i="25"/>
  <c r="E28" i="22"/>
  <c r="I14" i="22"/>
  <c r="J14" i="22" s="1"/>
  <c r="I28" i="23" l="1"/>
  <c r="J28" i="23" s="1"/>
  <c r="L28" i="23"/>
  <c r="I28" i="24"/>
  <c r="J28" i="24" s="1"/>
  <c r="L28" i="24"/>
  <c r="H28" i="24"/>
  <c r="I28" i="25"/>
  <c r="J28" i="25" s="1"/>
  <c r="L28" i="25"/>
  <c r="H28" i="25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<sst xmlns="http://schemas.openxmlformats.org/spreadsheetml/2006/main" count="176" uniqueCount="43">
  <si>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</si>
  <si>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</si>
  <si>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</si>
  <si>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</si>
  <si>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</si>
  <si>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</si>
  <si>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</si>
  <si>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</si>
  <si>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</si>
  <si>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</si>
  <si>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</si>
  <si>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</si>
  <si>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</si>
  <si>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</si>
  <si>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</si>
  <si>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</si>
  <si>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</si>
  <si>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</si>
  <si>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</si>
  <si>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</si>
  <si>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</si>
  <si>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</si>
  <si>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</si>
  <si>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</si>
  <si>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</si>
  <si>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</si>
  <si>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</si>
  <si>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</si>
  <si>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</si>
  <si>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</si>
  <si>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</si>
  <si>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IEM</t>
  </si>
  <si>
    <t>ELECTROMECÁNICA</t>
  </si>
  <si>
    <t>JOEL FRANCISCO PAVA CHIPOL</t>
  </si>
  <si>
    <t>ESTEBAN DOMINGUEZ FISCAL</t>
  </si>
  <si>
    <t>S/E</t>
  </si>
  <si>
    <t xml:space="preserve">Taller de Investigación II </t>
  </si>
  <si>
    <t>Método del Elemento Finito</t>
  </si>
  <si>
    <t>II</t>
  </si>
  <si>
    <t>702B</t>
  </si>
  <si>
    <t>602U</t>
  </si>
  <si>
    <t>802U</t>
  </si>
  <si>
    <t>Septiembre 2023-Enero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</si>
</sst>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65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/Users/joel/Downloads/REPORTE%20CALIF.%20PARCIAL%2024%20MARZO-1.xlsx" TargetMode="External"/><Relationship Id="rId1" Type="http://schemas.openxmlformats.org/officeDocument/2006/relationships/externalLinkPath" Target="file:///C:/Users/joel/Downloads/REPORTE%20CALIF.%20PARCIAL%2024%20MARZO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NUFACTURA AVANZADA"/>
      <sheetName val="FORM Y EVAL DE PROYECTOS 802-A"/>
      <sheetName val="FORM Y EVAL DE PROYECTOS 802-B"/>
      <sheetName val="TALLER DE INVESTIGACIÓN"/>
      <sheetName val="MATERIA 5"/>
    </sheetNames>
    <sheetDataSet>
      <sheetData sheetId="0" refreshError="1"/>
      <sheetData sheetId="1" refreshError="1">
        <row r="4">
          <cell r="D4" t="str">
            <v>Formulación y Evaluación de Proyectos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zoomScale="139" zoomScaleNormal="85" zoomScaleSheetLayoutView="100" workbookViewId="0">
      <selection activeCell="A5" sqref="A5:N5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6.5" style="1" customWidth="1"/>
    <col min="4" max="4" width="21.66406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15">
      <c r="A6" s="24" t="s">
        <v>2</v>
      </c>
      <c r="B6" s="24"/>
      <c r="C6" s="24"/>
      <c r="D6" s="24"/>
      <c r="E6" s="25" t="s">
        <v>32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" x14ac:dyDescent="0.15">
      <c r="A8" s="4" t="s">
        <v>3</v>
      </c>
      <c r="B8" s="35" t="s">
        <v>4</v>
      </c>
      <c r="C8" s="35"/>
      <c r="D8" s="14" t="s">
        <v>5</v>
      </c>
      <c r="E8" s="5">
        <v>3</v>
      </c>
      <c r="G8" s="4" t="s">
        <v>6</v>
      </c>
      <c r="H8" s="5">
        <v>3</v>
      </c>
      <c r="I8" s="34" t="s">
        <v>7</v>
      </c>
      <c r="J8" s="34"/>
      <c r="K8" s="34"/>
      <c r="L8" s="35" t="s">
        <v>42</v>
      </c>
      <c r="M8" s="35"/>
      <c r="N8" s="35"/>
    </row>
    <row r="10" spans="1:14" x14ac:dyDescent="0.15">
      <c r="A10" s="4" t="s">
        <v>8</v>
      </c>
      <c r="B10" s="35" t="s">
        <v>33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ht="14" x14ac:dyDescent="0.1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14" x14ac:dyDescent="0.15">
      <c r="A14" s="22" t="s">
        <v>36</v>
      </c>
      <c r="B14" s="9" t="s">
        <v>21</v>
      </c>
      <c r="C14" s="9" t="s">
        <v>40</v>
      </c>
      <c r="D14" s="9" t="s">
        <v>31</v>
      </c>
      <c r="E14" s="9">
        <v>22</v>
      </c>
      <c r="F14" s="9">
        <v>17</v>
      </c>
      <c r="G14" s="9"/>
      <c r="H14" s="10"/>
      <c r="I14" s="9">
        <f t="shared" ref="I14:I28" si="0">(E14-SUM(F14:G14))-K14</f>
        <v>5</v>
      </c>
      <c r="J14" s="10"/>
      <c r="K14" s="9"/>
      <c r="L14" s="10">
        <f t="shared" ref="L14:L28" si="1">K14/E14</f>
        <v>0</v>
      </c>
      <c r="M14" s="21">
        <v>83</v>
      </c>
      <c r="N14" s="15">
        <f>F14/E14</f>
        <v>0.77272727272727271</v>
      </c>
    </row>
    <row r="15" spans="1:14" s="11" customFormat="1" ht="14" x14ac:dyDescent="0.15">
      <c r="A15" s="22" t="s">
        <v>37</v>
      </c>
      <c r="B15" s="9" t="s">
        <v>21</v>
      </c>
      <c r="C15" s="9" t="s">
        <v>41</v>
      </c>
      <c r="D15" s="9" t="s">
        <v>31</v>
      </c>
      <c r="E15" s="9">
        <v>12</v>
      </c>
      <c r="F15" s="9">
        <v>10</v>
      </c>
      <c r="G15" s="9"/>
      <c r="H15" s="10"/>
      <c r="I15" s="9">
        <f t="shared" si="0"/>
        <v>2</v>
      </c>
      <c r="J15" s="10"/>
      <c r="K15" s="9"/>
      <c r="L15" s="10">
        <f t="shared" si="1"/>
        <v>0</v>
      </c>
      <c r="M15" s="21">
        <v>77</v>
      </c>
      <c r="N15" s="15">
        <f t="shared" ref="N15:N16" si="2">F15/E15</f>
        <v>0.83333333333333337</v>
      </c>
    </row>
    <row r="16" spans="1:14" s="11" customFormat="1" ht="14" x14ac:dyDescent="0.15">
      <c r="A16" s="22" t="str">
        <f>'[1]FORM Y EVAL DE PROYECTOS 802-A'!$D$4</f>
        <v>Formulación y Evaluación de Proyectos</v>
      </c>
      <c r="B16" s="9" t="s">
        <v>21</v>
      </c>
      <c r="C16" s="9" t="s">
        <v>39</v>
      </c>
      <c r="D16" s="9" t="s">
        <v>31</v>
      </c>
      <c r="E16" s="9">
        <v>11</v>
      </c>
      <c r="F16" s="9">
        <v>10</v>
      </c>
      <c r="G16" s="9"/>
      <c r="H16" s="10"/>
      <c r="I16" s="9">
        <f t="shared" si="0"/>
        <v>1</v>
      </c>
      <c r="J16" s="10"/>
      <c r="K16" s="9"/>
      <c r="L16" s="10">
        <f t="shared" si="1"/>
        <v>0</v>
      </c>
      <c r="M16" s="21">
        <v>73</v>
      </c>
      <c r="N16" s="15">
        <f t="shared" si="2"/>
        <v>0.90909090909090906</v>
      </c>
    </row>
    <row r="17" spans="1:14" s="11" customFormat="1" ht="14" x14ac:dyDescent="0.15">
      <c r="A17" s="22" t="str">
        <f>'[1]FORM Y EVAL DE PROYECTOS 802-A'!$D$4</f>
        <v>Formulación y Evaluación de Proyectos</v>
      </c>
      <c r="B17" s="9" t="s">
        <v>38</v>
      </c>
      <c r="C17" s="9" t="s">
        <v>39</v>
      </c>
      <c r="D17" s="9" t="s">
        <v>31</v>
      </c>
      <c r="E17" s="9">
        <v>11</v>
      </c>
      <c r="F17" s="9">
        <v>10</v>
      </c>
      <c r="G17" s="9"/>
      <c r="H17" s="10"/>
      <c r="I17" s="9">
        <f t="shared" ref="I17" si="3">(E17-SUM(F17:G17))-K17</f>
        <v>1</v>
      </c>
      <c r="J17" s="10"/>
      <c r="K17" s="9"/>
      <c r="L17" s="10">
        <f t="shared" ref="L17" si="4">K17/E17</f>
        <v>0</v>
      </c>
      <c r="M17" s="21">
        <v>71</v>
      </c>
      <c r="N17" s="15">
        <f t="shared" ref="N17" si="5">F17/E17</f>
        <v>0.90909090909090906</v>
      </c>
    </row>
    <row r="18" spans="1:14" s="11" customFormat="1" x14ac:dyDescent="0.1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21"/>
      <c r="N18" s="15"/>
    </row>
    <row r="19" spans="1:14" s="11" customFormat="1" x14ac:dyDescent="0.1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21"/>
      <c r="N19" s="15"/>
    </row>
    <row r="20" spans="1:14" s="11" customFormat="1" x14ac:dyDescent="0.1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21"/>
      <c r="N20" s="15"/>
    </row>
    <row r="21" spans="1:14" s="11" customFormat="1" x14ac:dyDescent="0.1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21"/>
      <c r="N21" s="15"/>
    </row>
    <row r="22" spans="1:14" s="11" customFormat="1" x14ac:dyDescent="0.1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21"/>
      <c r="N22" s="15"/>
    </row>
    <row r="23" spans="1:14" s="11" customFormat="1" x14ac:dyDescent="0.1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21"/>
      <c r="N23" s="15"/>
    </row>
    <row r="24" spans="1:14" s="11" customFormat="1" x14ac:dyDescent="0.1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21"/>
      <c r="N24" s="15"/>
    </row>
    <row r="25" spans="1:14" s="11" customFormat="1" x14ac:dyDescent="0.1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21"/>
      <c r="N25" s="15"/>
    </row>
    <row r="26" spans="1:14" s="11" customFormat="1" x14ac:dyDescent="0.1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21"/>
      <c r="N26" s="15"/>
    </row>
    <row r="27" spans="1:14" s="11" customFormat="1" ht="16.5" customHeight="1" x14ac:dyDescent="0.1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21"/>
      <c r="N27" s="15"/>
    </row>
    <row r="28" spans="1:14" ht="14" thickBot="1" x14ac:dyDescent="0.2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56</v>
      </c>
      <c r="F28" s="17">
        <f>SUM(F14:F27)</f>
        <v>47</v>
      </c>
      <c r="G28" s="17">
        <f>SUM(G14:G27)</f>
        <v>0</v>
      </c>
      <c r="H28" s="18">
        <v>0</v>
      </c>
      <c r="I28" s="17">
        <f t="shared" si="0"/>
        <v>9</v>
      </c>
      <c r="J28" s="18">
        <v>0</v>
      </c>
      <c r="K28" s="17">
        <f>SUM(K14:K27)</f>
        <v>0</v>
      </c>
      <c r="L28" s="18">
        <f t="shared" si="1"/>
        <v>0</v>
      </c>
      <c r="M28" s="17">
        <f>AVERAGE(M14:M27)</f>
        <v>76</v>
      </c>
      <c r="N28" s="19">
        <f>AVERAGE(N14:N27)</f>
        <v>0.85606060606060608</v>
      </c>
    </row>
    <row r="30" spans="1:14" ht="120" customHeight="1" x14ac:dyDescent="0.1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15">
      <c r="A32" s="12"/>
    </row>
    <row r="33" spans="1:10" x14ac:dyDescent="0.15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15">
      <c r="B34" s="39"/>
      <c r="C34" s="39"/>
      <c r="D34" s="39"/>
      <c r="G34" s="35"/>
      <c r="H34" s="35"/>
      <c r="I34" s="35"/>
      <c r="J34" s="35"/>
    </row>
    <row r="35" spans="1:10" hidden="1" x14ac:dyDescent="0.1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15"/>
    <row r="37" spans="1:10" ht="45" customHeight="1" x14ac:dyDescent="0.15">
      <c r="B37" s="41" t="str">
        <f>B10</f>
        <v>JOEL FRANCISCO PAVA CHIPOL</v>
      </c>
      <c r="C37" s="41"/>
      <c r="D37" s="41"/>
      <c r="E37" s="13"/>
      <c r="F37" s="13"/>
      <c r="G37" s="41" t="s">
        <v>34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F17" sqref="F17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66406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15">
      <c r="A6" s="24" t="s">
        <v>2</v>
      </c>
      <c r="B6" s="24"/>
      <c r="C6" s="24"/>
      <c r="D6" s="24"/>
      <c r="E6" s="25"/>
      <c r="F6" s="25"/>
      <c r="G6" s="25"/>
      <c r="H6" s="25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35">
        <v>2</v>
      </c>
      <c r="C8" s="35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35" t="str">
        <f>'1'!L8</f>
        <v>Septiembre 2023-Enero 2024</v>
      </c>
      <c r="M8" s="35"/>
      <c r="N8" s="35"/>
    </row>
    <row r="10" spans="1:14" x14ac:dyDescent="0.15">
      <c r="A10" s="4" t="s">
        <v>8</v>
      </c>
      <c r="B10" s="35" t="str">
        <f>'1'!B10</f>
        <v>JOEL FRANCISCO PAVA CHIPOL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ht="14" x14ac:dyDescent="0.1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14" x14ac:dyDescent="0.15">
      <c r="A14" s="9" t="str">
        <f>'1'!A14</f>
        <v xml:space="preserve">Taller de Investigación II </v>
      </c>
      <c r="B14" s="9"/>
      <c r="C14" s="9" t="str">
        <f>'1'!C14</f>
        <v>602U</v>
      </c>
      <c r="D14" s="9" t="str">
        <f>'1'!D14</f>
        <v>IEM</v>
      </c>
      <c r="E14" s="9">
        <f>'1'!E14</f>
        <v>22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14" x14ac:dyDescent="0.15">
      <c r="A15" s="9" t="str">
        <f>'1'!A15</f>
        <v>Método del Elemento Finito</v>
      </c>
      <c r="B15" s="9"/>
      <c r="C15" s="9" t="str">
        <f>'1'!C17</f>
        <v>702B</v>
      </c>
      <c r="D15" s="9" t="str">
        <f>'1'!D15</f>
        <v>IEM</v>
      </c>
      <c r="E15" s="9">
        <f>'1'!E15</f>
        <v>12</v>
      </c>
      <c r="F15" s="9"/>
      <c r="G15" s="9"/>
      <c r="H15" s="10">
        <f t="shared" si="0"/>
        <v>0</v>
      </c>
      <c r="I15" s="9">
        <f t="shared" si="1"/>
        <v>12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14" x14ac:dyDescent="0.15">
      <c r="A16" s="9" t="str">
        <f>'1'!A16</f>
        <v>Formulación y Evaluación de Proyectos</v>
      </c>
      <c r="B16" s="9"/>
      <c r="C16" s="9" t="str">
        <f>'1'!C16</f>
        <v>702B</v>
      </c>
      <c r="D16" s="9" t="str">
        <f>'1'!D16</f>
        <v>IEM</v>
      </c>
      <c r="E16" s="9">
        <f>'1'!E16</f>
        <v>11</v>
      </c>
      <c r="F16" s="9" t="s">
        <v>35</v>
      </c>
      <c r="G16" s="9"/>
      <c r="H16" s="10" t="e">
        <f t="shared" si="0"/>
        <v>#VALUE!</v>
      </c>
      <c r="I16" s="9">
        <f t="shared" si="1"/>
        <v>11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14" x14ac:dyDescent="0.15">
      <c r="A17" s="9" t="str">
        <f>'1'!A17</f>
        <v>Formulación y Evaluación de Proyectos</v>
      </c>
      <c r="B17" s="9"/>
      <c r="C17" s="9" t="e">
        <f>'1'!#REF!</f>
        <v>#REF!</v>
      </c>
      <c r="D17" s="9" t="str">
        <f>'1'!D17</f>
        <v>IEM</v>
      </c>
      <c r="E17" s="9">
        <f>'1'!E17</f>
        <v>11</v>
      </c>
      <c r="F17" s="9"/>
      <c r="G17" s="9"/>
      <c r="H17" s="10">
        <f t="shared" si="0"/>
        <v>0</v>
      </c>
      <c r="I17" s="9">
        <f t="shared" si="1"/>
        <v>11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1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1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1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1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1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1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1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1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1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1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4" thickBot="1" x14ac:dyDescent="0.2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56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1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15">
      <c r="A32" s="12"/>
    </row>
    <row r="33" spans="1:10" x14ac:dyDescent="0.15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15">
      <c r="B34" s="39"/>
      <c r="C34" s="39"/>
      <c r="D34" s="39"/>
      <c r="G34" s="35"/>
      <c r="H34" s="35"/>
      <c r="I34" s="35"/>
      <c r="J34" s="35"/>
    </row>
    <row r="35" spans="1:10" hidden="1" x14ac:dyDescent="0.1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15"/>
    <row r="37" spans="1:10" ht="45" customHeight="1" x14ac:dyDescent="0.15">
      <c r="B37" s="41" t="str">
        <f>B10</f>
        <v>JOEL FRANCISCO PAVA CHIPOL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66406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15">
      <c r="A6" s="24" t="s">
        <v>2</v>
      </c>
      <c r="B6" s="24"/>
      <c r="C6" s="24"/>
      <c r="D6" s="24"/>
      <c r="E6" s="25"/>
      <c r="F6" s="25"/>
      <c r="G6" s="25"/>
      <c r="H6" s="25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35">
        <v>3</v>
      </c>
      <c r="C8" s="35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35" t="str">
        <f>'1'!L8</f>
        <v>Septiembre 2023-Enero 2024</v>
      </c>
      <c r="M8" s="35"/>
      <c r="N8" s="35"/>
    </row>
    <row r="10" spans="1:14" x14ac:dyDescent="0.15">
      <c r="A10" s="4" t="s">
        <v>8</v>
      </c>
      <c r="B10" s="35" t="str">
        <f>'1'!B10</f>
        <v>JOEL FRANCISCO PAVA CHIPOL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ht="14" x14ac:dyDescent="0.1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14" x14ac:dyDescent="0.15">
      <c r="A14" s="9" t="str">
        <f>'1'!A14</f>
        <v xml:space="preserve">Taller de Investigación II </v>
      </c>
      <c r="B14" s="9"/>
      <c r="C14" s="9" t="str">
        <f>'1'!C14</f>
        <v>602U</v>
      </c>
      <c r="D14" s="9" t="str">
        <f>'1'!D14</f>
        <v>IEM</v>
      </c>
      <c r="E14" s="9">
        <f>'1'!E14</f>
        <v>22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14" x14ac:dyDescent="0.15">
      <c r="A15" s="9" t="str">
        <f>'1'!A15</f>
        <v>Método del Elemento Finito</v>
      </c>
      <c r="B15" s="9"/>
      <c r="C15" s="9" t="str">
        <f>'1'!C17</f>
        <v>702B</v>
      </c>
      <c r="D15" s="9" t="str">
        <f>'1'!D15</f>
        <v>IEM</v>
      </c>
      <c r="E15" s="9">
        <f>'1'!E15</f>
        <v>12</v>
      </c>
      <c r="F15" s="9"/>
      <c r="G15" s="9"/>
      <c r="H15" s="10">
        <f t="shared" si="0"/>
        <v>0</v>
      </c>
      <c r="I15" s="9">
        <f t="shared" si="1"/>
        <v>12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14" x14ac:dyDescent="0.15">
      <c r="A16" s="9" t="str">
        <f>'1'!A16</f>
        <v>Formulación y Evaluación de Proyectos</v>
      </c>
      <c r="B16" s="9"/>
      <c r="C16" s="9" t="str">
        <f>'1'!C16</f>
        <v>702B</v>
      </c>
      <c r="D16" s="9" t="str">
        <f>'1'!D16</f>
        <v>IEM</v>
      </c>
      <c r="E16" s="9">
        <f>'1'!E16</f>
        <v>11</v>
      </c>
      <c r="F16" s="9"/>
      <c r="G16" s="9"/>
      <c r="H16" s="10">
        <f t="shared" si="0"/>
        <v>0</v>
      </c>
      <c r="I16" s="9">
        <f t="shared" si="1"/>
        <v>11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14" x14ac:dyDescent="0.15">
      <c r="A17" s="9" t="str">
        <f>'1'!A17</f>
        <v>Formulación y Evaluación de Proyectos</v>
      </c>
      <c r="B17" s="9"/>
      <c r="C17" s="9" t="e">
        <f>'1'!#REF!</f>
        <v>#REF!</v>
      </c>
      <c r="D17" s="9" t="str">
        <f>'1'!D17</f>
        <v>IEM</v>
      </c>
      <c r="E17" s="9">
        <f>'1'!E17</f>
        <v>11</v>
      </c>
      <c r="F17" s="9"/>
      <c r="G17" s="9"/>
      <c r="H17" s="10">
        <f t="shared" si="0"/>
        <v>0</v>
      </c>
      <c r="I17" s="9">
        <f t="shared" si="1"/>
        <v>11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1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1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1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1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1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1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1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1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1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1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4" thickBot="1" x14ac:dyDescent="0.2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56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1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15">
      <c r="A32" s="12"/>
    </row>
    <row r="33" spans="1:10" x14ac:dyDescent="0.15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15">
      <c r="B34" s="39"/>
      <c r="C34" s="39"/>
      <c r="D34" s="39"/>
      <c r="G34" s="35"/>
      <c r="H34" s="35"/>
      <c r="I34" s="35"/>
      <c r="J34" s="35"/>
    </row>
    <row r="35" spans="1:10" hidden="1" x14ac:dyDescent="0.1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15"/>
    <row r="37" spans="1:10" ht="45" customHeight="1" x14ac:dyDescent="0.15">
      <c r="B37" s="41" t="str">
        <f>B10</f>
        <v>JOEL FRANCISCO PAVA CHIPOL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66406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15">
      <c r="A6" s="24" t="s">
        <v>2</v>
      </c>
      <c r="B6" s="24"/>
      <c r="C6" s="24"/>
      <c r="D6" s="24"/>
      <c r="E6" s="25"/>
      <c r="F6" s="25"/>
      <c r="G6" s="25"/>
      <c r="H6" s="25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35">
        <v>4</v>
      </c>
      <c r="C8" s="35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35" t="str">
        <f>'1'!L8</f>
        <v>Septiembre 2023-Enero 2024</v>
      </c>
      <c r="M8" s="35"/>
      <c r="N8" s="35"/>
    </row>
    <row r="10" spans="1:14" x14ac:dyDescent="0.15">
      <c r="A10" s="4" t="s">
        <v>8</v>
      </c>
      <c r="B10" s="35" t="str">
        <f>'1'!B10</f>
        <v>JOEL FRANCISCO PAVA CHIPOL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ht="14" x14ac:dyDescent="0.1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14" x14ac:dyDescent="0.15">
      <c r="A14" s="9" t="str">
        <f>'1'!A14</f>
        <v xml:space="preserve">Taller de Investigación II </v>
      </c>
      <c r="B14" s="9"/>
      <c r="C14" s="9" t="str">
        <f>'1'!C14</f>
        <v>602U</v>
      </c>
      <c r="D14" s="9" t="str">
        <f>'1'!D14</f>
        <v>IEM</v>
      </c>
      <c r="E14" s="9">
        <f>'1'!E14</f>
        <v>22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14" x14ac:dyDescent="0.15">
      <c r="A15" s="9" t="str">
        <f>'1'!A15</f>
        <v>Método del Elemento Finito</v>
      </c>
      <c r="B15" s="9"/>
      <c r="C15" s="9" t="str">
        <f>'1'!C17</f>
        <v>702B</v>
      </c>
      <c r="D15" s="9" t="str">
        <f>'1'!D15</f>
        <v>IEM</v>
      </c>
      <c r="E15" s="9">
        <f>'1'!E15</f>
        <v>12</v>
      </c>
      <c r="F15" s="9"/>
      <c r="G15" s="9"/>
      <c r="H15" s="10">
        <f t="shared" si="0"/>
        <v>0</v>
      </c>
      <c r="I15" s="9">
        <f t="shared" si="1"/>
        <v>12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14" x14ac:dyDescent="0.15">
      <c r="A16" s="9" t="str">
        <f>'1'!A16</f>
        <v>Formulación y Evaluación de Proyectos</v>
      </c>
      <c r="B16" s="9"/>
      <c r="C16" s="9" t="str">
        <f>'1'!C16</f>
        <v>702B</v>
      </c>
      <c r="D16" s="9" t="str">
        <f>'1'!D16</f>
        <v>IEM</v>
      </c>
      <c r="E16" s="9">
        <f>'1'!E16</f>
        <v>11</v>
      </c>
      <c r="F16" s="9"/>
      <c r="G16" s="9"/>
      <c r="H16" s="10">
        <f t="shared" si="0"/>
        <v>0</v>
      </c>
      <c r="I16" s="9">
        <f t="shared" si="1"/>
        <v>11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14" x14ac:dyDescent="0.15">
      <c r="A17" s="9" t="str">
        <f>'1'!A17</f>
        <v>Formulación y Evaluación de Proyectos</v>
      </c>
      <c r="B17" s="9"/>
      <c r="C17" s="9" t="e">
        <f>'1'!#REF!</f>
        <v>#REF!</v>
      </c>
      <c r="D17" s="9" t="str">
        <f>'1'!D17</f>
        <v>IEM</v>
      </c>
      <c r="E17" s="9">
        <f>'1'!E17</f>
        <v>11</v>
      </c>
      <c r="F17" s="9"/>
      <c r="G17" s="9"/>
      <c r="H17" s="10">
        <f t="shared" si="0"/>
        <v>0</v>
      </c>
      <c r="I17" s="9">
        <f t="shared" si="1"/>
        <v>11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1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1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1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1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1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1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1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1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1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1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4" thickBot="1" x14ac:dyDescent="0.2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56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1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15">
      <c r="A32" s="12"/>
    </row>
    <row r="33" spans="1:10" x14ac:dyDescent="0.15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15">
      <c r="B34" s="39"/>
      <c r="C34" s="39"/>
      <c r="D34" s="39"/>
      <c r="G34" s="35"/>
      <c r="H34" s="35"/>
      <c r="I34" s="35"/>
      <c r="J34" s="35"/>
    </row>
    <row r="35" spans="1:10" hidden="1" x14ac:dyDescent="0.1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15"/>
    <row r="37" spans="1:10" ht="45" customHeight="1" x14ac:dyDescent="0.15">
      <c r="B37" s="41" t="str">
        <f>B10</f>
        <v>JOEL FRANCISCO PAVA CHIPOL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A4" sqref="A4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66406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15">
      <c r="A6" s="24" t="s">
        <v>2</v>
      </c>
      <c r="B6" s="24"/>
      <c r="C6" s="24"/>
      <c r="D6" s="24"/>
      <c r="E6" s="25"/>
      <c r="F6" s="25"/>
      <c r="G6" s="25"/>
      <c r="H6" s="25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35" t="s">
        <v>29</v>
      </c>
      <c r="C8" s="35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35" t="str">
        <f>'1'!L8</f>
        <v>Septiembre 2023-Enero 2024</v>
      </c>
      <c r="M8" s="35"/>
      <c r="N8" s="35"/>
    </row>
    <row r="10" spans="1:14" x14ac:dyDescent="0.15">
      <c r="A10" s="4" t="s">
        <v>8</v>
      </c>
      <c r="B10" s="35" t="str">
        <f>'1'!B10</f>
        <v>JOEL FRANCISCO PAVA CHIPOL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ht="14" x14ac:dyDescent="0.1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14" x14ac:dyDescent="0.15">
      <c r="A14" s="9" t="str">
        <f>'1'!A14</f>
        <v xml:space="preserve">Taller de Investigación II </v>
      </c>
      <c r="B14" s="9"/>
      <c r="C14" s="9" t="str">
        <f>'1'!C14</f>
        <v>602U</v>
      </c>
      <c r="D14" s="9" t="str">
        <f>'1'!D14</f>
        <v>IEM</v>
      </c>
      <c r="E14" s="9">
        <f>'1'!E14</f>
        <v>22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14" x14ac:dyDescent="0.15">
      <c r="A15" s="9" t="str">
        <f>'1'!A15</f>
        <v>Método del Elemento Finito</v>
      </c>
      <c r="B15" s="9"/>
      <c r="C15" s="9" t="str">
        <f>'1'!C17</f>
        <v>702B</v>
      </c>
      <c r="D15" s="9" t="str">
        <f>'1'!D15</f>
        <v>IEM</v>
      </c>
      <c r="E15" s="9">
        <f>'1'!E15</f>
        <v>12</v>
      </c>
      <c r="F15" s="9"/>
      <c r="G15" s="9"/>
      <c r="H15" s="10">
        <f t="shared" si="0"/>
        <v>0</v>
      </c>
      <c r="I15" s="9">
        <f t="shared" si="1"/>
        <v>12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14" x14ac:dyDescent="0.15">
      <c r="A16" s="9" t="str">
        <f>'1'!A16</f>
        <v>Formulación y Evaluación de Proyectos</v>
      </c>
      <c r="B16" s="9"/>
      <c r="C16" s="9" t="str">
        <f>'1'!C16</f>
        <v>702B</v>
      </c>
      <c r="D16" s="9" t="str">
        <f>'1'!D16</f>
        <v>IEM</v>
      </c>
      <c r="E16" s="9">
        <f>'1'!E16</f>
        <v>11</v>
      </c>
      <c r="F16" s="9"/>
      <c r="G16" s="9"/>
      <c r="H16" s="10">
        <f t="shared" si="0"/>
        <v>0</v>
      </c>
      <c r="I16" s="9">
        <f t="shared" si="1"/>
        <v>11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14" x14ac:dyDescent="0.15">
      <c r="A17" s="9" t="str">
        <f>'1'!A17</f>
        <v>Formulación y Evaluación de Proyectos</v>
      </c>
      <c r="B17" s="9"/>
      <c r="C17" s="9" t="e">
        <f>'1'!#REF!</f>
        <v>#REF!</v>
      </c>
      <c r="D17" s="9" t="str">
        <f>'1'!D17</f>
        <v>IEM</v>
      </c>
      <c r="E17" s="9">
        <f>'1'!E17</f>
        <v>11</v>
      </c>
      <c r="F17" s="9"/>
      <c r="G17" s="9"/>
      <c r="H17" s="10">
        <f t="shared" si="0"/>
        <v>0</v>
      </c>
      <c r="I17" s="9">
        <f t="shared" si="1"/>
        <v>11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1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1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1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1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1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1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1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1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1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1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4" thickBot="1" x14ac:dyDescent="0.2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56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1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15">
      <c r="A32" s="12"/>
    </row>
    <row r="33" spans="1:10" x14ac:dyDescent="0.15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15">
      <c r="B34" s="39"/>
      <c r="C34" s="39"/>
      <c r="D34" s="39"/>
      <c r="G34" s="35"/>
      <c r="H34" s="35"/>
      <c r="I34" s="35"/>
      <c r="J34" s="35"/>
    </row>
    <row r="35" spans="1:10" hidden="1" x14ac:dyDescent="0.1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15"/>
    <row r="37" spans="1:10" ht="45" customHeight="1" x14ac:dyDescent="0.15">
      <c r="B37" s="41" t="str">
        <f>B10</f>
        <v>JOEL FRANCISCO PAVA CHIPOL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Joel Francisco Pava Chipol</cp:lastModifiedBy>
  <cp:revision/>
  <dcterms:created xsi:type="dcterms:W3CDTF">2021-11-22T14:45:25Z</dcterms:created>
  <dcterms:modified xsi:type="dcterms:W3CDTF">2023-10-04T10:53:23Z</dcterms:modified>
  <cp:category/>
  <cp:contentStatus/>
</cp:coreProperties>
</file>